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0755" tabRatio="599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'List1'!$A$1:$M$269</definedName>
  </definedNames>
  <calcPr fullCalcOnLoad="1"/>
</workbook>
</file>

<file path=xl/sharedStrings.xml><?xml version="1.0" encoding="utf-8"?>
<sst xmlns="http://schemas.openxmlformats.org/spreadsheetml/2006/main" count="1543" uniqueCount="1217">
  <si>
    <t xml:space="preserve"> </t>
  </si>
  <si>
    <t>Cena</t>
  </si>
  <si>
    <t>1 pf</t>
  </si>
  <si>
    <t>1 Rentenpf</t>
  </si>
  <si>
    <t>1 Reichspf</t>
  </si>
  <si>
    <t>2 Rentenpf</t>
  </si>
  <si>
    <t>2 Reichspf</t>
  </si>
  <si>
    <t>5 pf</t>
  </si>
  <si>
    <t>5 Rentenpf</t>
  </si>
  <si>
    <t>5 Reichspf</t>
  </si>
  <si>
    <t>10 pf</t>
  </si>
  <si>
    <t>10 pf Zn</t>
  </si>
  <si>
    <t>10 Rentenpf</t>
  </si>
  <si>
    <t>10 Reichspf</t>
  </si>
  <si>
    <t>1935A</t>
  </si>
  <si>
    <t>50 pf Al</t>
  </si>
  <si>
    <t>500 M Al</t>
  </si>
  <si>
    <t>52A</t>
  </si>
  <si>
    <t>53A</t>
  </si>
  <si>
    <t>1948A</t>
  </si>
  <si>
    <t>49A</t>
  </si>
  <si>
    <t>50A</t>
  </si>
  <si>
    <t>52E(24)</t>
  </si>
  <si>
    <t>78-81</t>
  </si>
  <si>
    <t>78-83</t>
  </si>
  <si>
    <t>20 pf</t>
  </si>
  <si>
    <t>50 pf</t>
  </si>
  <si>
    <t>1 M</t>
  </si>
  <si>
    <t>2 M</t>
  </si>
  <si>
    <t>5 M</t>
  </si>
  <si>
    <t>1969 (20 let NDR)</t>
  </si>
  <si>
    <t>10 M</t>
  </si>
  <si>
    <t>1950DFGJ</t>
  </si>
  <si>
    <t>66DFGJ</t>
  </si>
  <si>
    <t>2 pf Cu</t>
  </si>
  <si>
    <t>65DFGJ</t>
  </si>
  <si>
    <t>2 pf Fe/Cu</t>
  </si>
  <si>
    <t>1 DM</t>
  </si>
  <si>
    <t>Švýcarsko</t>
  </si>
  <si>
    <t>1 rp</t>
  </si>
  <si>
    <t>5 rp</t>
  </si>
  <si>
    <t>10 rp</t>
  </si>
  <si>
    <t>20 rp</t>
  </si>
  <si>
    <t>68B</t>
  </si>
  <si>
    <t>1 Fr</t>
  </si>
  <si>
    <t>2 Fr</t>
  </si>
  <si>
    <t>5 Fr</t>
  </si>
  <si>
    <t>10-15</t>
  </si>
  <si>
    <t>20 mincí 5 rp od 1981</t>
  </si>
  <si>
    <t>20 mincí 10 rp</t>
  </si>
  <si>
    <t>20 mincí 20 rp</t>
  </si>
  <si>
    <t>40A</t>
  </si>
  <si>
    <t>NDR 1948 - 1990</t>
  </si>
  <si>
    <t>SRN 1948 - 2001</t>
  </si>
  <si>
    <t>14A</t>
  </si>
  <si>
    <t>1900A</t>
  </si>
  <si>
    <t>07A</t>
  </si>
  <si>
    <t>12A</t>
  </si>
  <si>
    <t>2 RM Ag</t>
  </si>
  <si>
    <t>5 RM Ag</t>
  </si>
  <si>
    <t>06A</t>
  </si>
  <si>
    <t>1 Reichspf Zn</t>
  </si>
  <si>
    <t>08A</t>
  </si>
  <si>
    <t>5 Reichspf Zn</t>
  </si>
  <si>
    <t>42A</t>
  </si>
  <si>
    <t>10 Reichspf Zn</t>
  </si>
  <si>
    <t>43A(40)</t>
  </si>
  <si>
    <t>200 M Al</t>
  </si>
  <si>
    <t>1/2 M Ag</t>
  </si>
  <si>
    <t>kostel:</t>
  </si>
  <si>
    <t>40G(50)</t>
  </si>
  <si>
    <t>41A(30)</t>
  </si>
  <si>
    <t>53E(25)</t>
  </si>
  <si>
    <t>53E(40)</t>
  </si>
  <si>
    <t>53A(20)</t>
  </si>
  <si>
    <t>Německo - císařství 1871-1918</t>
  </si>
  <si>
    <t>5 pf Fe</t>
  </si>
  <si>
    <t>10 pf Fe</t>
  </si>
  <si>
    <t>Německo - Výmarská republika</t>
  </si>
  <si>
    <t>50 pf Ni</t>
  </si>
  <si>
    <t>Německo - 3.říše</t>
  </si>
  <si>
    <t>1 Reichspf Cu</t>
  </si>
  <si>
    <t>42J(25)</t>
  </si>
  <si>
    <t>5 DM</t>
  </si>
  <si>
    <t>2 DM</t>
  </si>
  <si>
    <t>B.D.L.</t>
  </si>
  <si>
    <t xml:space="preserve">1949DFGJ </t>
  </si>
  <si>
    <t>20 Pf Ag</t>
  </si>
  <si>
    <t>1 M Ag</t>
  </si>
  <si>
    <t>1 pf malý znak</t>
  </si>
  <si>
    <t>1 pf velký znak</t>
  </si>
  <si>
    <t>2 pf malý znak</t>
  </si>
  <si>
    <t>2 pf velký znak</t>
  </si>
  <si>
    <t>5 pf malý znak</t>
  </si>
  <si>
    <t>5 pf velký znak</t>
  </si>
  <si>
    <t>10 pf malý znak</t>
  </si>
  <si>
    <t>10 pf velký znak</t>
  </si>
  <si>
    <t>2 Reichspfennig 1937 D, 11 mm</t>
  </si>
  <si>
    <t>5 Reichspfennig 1937 D, 9 mm</t>
  </si>
  <si>
    <t>10 Reichspfennig 1937 D, 11 mm</t>
  </si>
  <si>
    <t>50 Reichspfennig 1930 D, 12 mm</t>
  </si>
  <si>
    <t>1 Reichsmark 1937 D, 13 mm</t>
  </si>
  <si>
    <t>25 Pf</t>
  </si>
  <si>
    <t>10 DM Ag</t>
  </si>
  <si>
    <t>Heuss</t>
  </si>
  <si>
    <t>Schumacher</t>
  </si>
  <si>
    <t>Erhard</t>
  </si>
  <si>
    <t>Strauss</t>
  </si>
  <si>
    <t>Brandt</t>
  </si>
  <si>
    <t>20 M</t>
  </si>
  <si>
    <t>3 M Al</t>
  </si>
  <si>
    <t>1 Fr Ag</t>
  </si>
  <si>
    <t>Adenauer</t>
  </si>
  <si>
    <t>5 Fr v mincích 0.05 - 0.50 Fr</t>
  </si>
  <si>
    <t>10 Fr v mincích 0.05 - 0.50 Fr</t>
  </si>
  <si>
    <t>50 Rentenpf</t>
  </si>
  <si>
    <t>Planck</t>
  </si>
  <si>
    <t>54B</t>
  </si>
  <si>
    <t>5 DM Ag</t>
  </si>
  <si>
    <t>2 rp</t>
  </si>
  <si>
    <t>1903,-2/1-(40)</t>
  </si>
  <si>
    <t>1904,dr.hr.(120)</t>
  </si>
  <si>
    <t>13(25)</t>
  </si>
  <si>
    <t>15(50)</t>
  </si>
  <si>
    <t>20(40)</t>
  </si>
  <si>
    <t>26(30)</t>
  </si>
  <si>
    <t>30(30)</t>
  </si>
  <si>
    <t>31(30)</t>
  </si>
  <si>
    <t>1881,-2/2-(30)</t>
  </si>
  <si>
    <t>1882,-2/2-(20)</t>
  </si>
  <si>
    <t>1883(100)</t>
  </si>
  <si>
    <t>1885,-2/2-(20)</t>
  </si>
  <si>
    <t>20 pozlac.(30)</t>
  </si>
  <si>
    <t>44(20)</t>
  </si>
  <si>
    <t>1/2 Fr Ag</t>
  </si>
  <si>
    <t xml:space="preserve">1/2 Fr  </t>
  </si>
  <si>
    <t>2 Fr Ag</t>
  </si>
  <si>
    <t>5 Fr Ag</t>
  </si>
  <si>
    <t>1 RM Ag</t>
  </si>
  <si>
    <t>73-76</t>
  </si>
  <si>
    <t>77(10)</t>
  </si>
  <si>
    <t>78-84</t>
  </si>
  <si>
    <t xml:space="preserve">svastika: </t>
  </si>
  <si>
    <t>pamětní:</t>
  </si>
  <si>
    <t>1894(100)</t>
  </si>
  <si>
    <t>1893(30)</t>
  </si>
  <si>
    <t>1901,-2/2(40)</t>
  </si>
  <si>
    <t>1908(40)</t>
  </si>
  <si>
    <t>1900(50)</t>
  </si>
  <si>
    <t>13A</t>
  </si>
  <si>
    <t>43E(40)</t>
  </si>
  <si>
    <t>39A</t>
  </si>
  <si>
    <t>1 pf Al</t>
  </si>
  <si>
    <t>1971 Thälmann</t>
  </si>
  <si>
    <t>1960-64</t>
  </si>
  <si>
    <t>1972 Pieck</t>
  </si>
  <si>
    <t>38A</t>
  </si>
  <si>
    <t>82,0/0(10)</t>
  </si>
  <si>
    <t>49G</t>
  </si>
  <si>
    <t>Danzig</t>
  </si>
  <si>
    <t>10 Pf</t>
  </si>
  <si>
    <t>43A,-0/0-(200)</t>
  </si>
  <si>
    <t xml:space="preserve">kostel s datem: </t>
  </si>
  <si>
    <t>34A</t>
  </si>
  <si>
    <t>75 Schweitzer</t>
  </si>
  <si>
    <t>75 Ebert</t>
  </si>
  <si>
    <t>77 Gauss</t>
  </si>
  <si>
    <t>260-320</t>
  </si>
  <si>
    <t>73 Koperník</t>
  </si>
  <si>
    <t>84 Mendelssohn</t>
  </si>
  <si>
    <t>1924A</t>
  </si>
  <si>
    <t>25A</t>
  </si>
  <si>
    <t>89 Bonn, proof, bez obalu(220)</t>
  </si>
  <si>
    <t>91 Brand.brána</t>
  </si>
  <si>
    <t>94 Herder</t>
  </si>
  <si>
    <t>95 Heinrich</t>
  </si>
  <si>
    <t>95 Roentgen</t>
  </si>
  <si>
    <t>81 Lessing</t>
  </si>
  <si>
    <t>81 Stein</t>
  </si>
  <si>
    <t>83 Marx</t>
  </si>
  <si>
    <t>82 konference UN</t>
  </si>
  <si>
    <t>85 rok hudby</t>
  </si>
  <si>
    <t>87 římské smlouvy</t>
  </si>
  <si>
    <t>87 Berlin</t>
  </si>
  <si>
    <t>88 Zeiss</t>
  </si>
  <si>
    <t>89 Bonn</t>
  </si>
  <si>
    <t>92 Pour la Merite</t>
  </si>
  <si>
    <t>95 Frauenkirche</t>
  </si>
  <si>
    <t>93 Koch</t>
  </si>
  <si>
    <t>99 (50 let BRD)</t>
  </si>
  <si>
    <t>74 Kant</t>
  </si>
  <si>
    <t>78 Stresemann</t>
  </si>
  <si>
    <t xml:space="preserve">43A </t>
  </si>
  <si>
    <t>88(15)</t>
  </si>
  <si>
    <t>81(15)</t>
  </si>
  <si>
    <t>1923A</t>
  </si>
  <si>
    <t>29A</t>
  </si>
  <si>
    <t>35A</t>
  </si>
  <si>
    <t>49J</t>
  </si>
  <si>
    <t>68D(20)</t>
  </si>
  <si>
    <t>68G(20)</t>
  </si>
  <si>
    <t>1925D</t>
  </si>
  <si>
    <t>1937A</t>
  </si>
  <si>
    <t>49F(30)</t>
  </si>
  <si>
    <t>51-52</t>
  </si>
  <si>
    <t>57-59</t>
  </si>
  <si>
    <t>47(30)</t>
  </si>
  <si>
    <t>28A</t>
  </si>
  <si>
    <t>30A</t>
  </si>
  <si>
    <t>33A</t>
  </si>
  <si>
    <t>24J(40)</t>
  </si>
  <si>
    <t>40D(30)</t>
  </si>
  <si>
    <t>43D(30)</t>
  </si>
  <si>
    <t>44A</t>
  </si>
  <si>
    <t>89(15)</t>
  </si>
  <si>
    <t>17D(25)</t>
  </si>
  <si>
    <t>17F(30)</t>
  </si>
  <si>
    <t>1875 G, odlomené ouško</t>
  </si>
  <si>
    <t>1926A</t>
  </si>
  <si>
    <t>71 Mann</t>
  </si>
  <si>
    <t>24A</t>
  </si>
  <si>
    <t>36A</t>
  </si>
  <si>
    <t>1907(30)</t>
  </si>
  <si>
    <t>1902(60)</t>
  </si>
  <si>
    <t>1911(100)</t>
  </si>
  <si>
    <t>41E(25)</t>
  </si>
  <si>
    <t>17A</t>
  </si>
  <si>
    <t>Hindenburg:</t>
  </si>
  <si>
    <t>PROD.</t>
  </si>
  <si>
    <t>41F(25)</t>
  </si>
  <si>
    <t>91ADFGJ</t>
  </si>
  <si>
    <t xml:space="preserve">74 (25 let NDR) </t>
  </si>
  <si>
    <t>90DFGJ</t>
  </si>
  <si>
    <t>90ADFGJ</t>
  </si>
  <si>
    <t>61(10)</t>
  </si>
  <si>
    <t>80 kolínský dóm</t>
  </si>
  <si>
    <t>75F</t>
  </si>
  <si>
    <t>1950A(70)</t>
  </si>
  <si>
    <t>52E(25)</t>
  </si>
  <si>
    <t>SRN</t>
  </si>
  <si>
    <t>sada mincí 1992 PROOF !</t>
  </si>
  <si>
    <t>mincovny ADFGJ</t>
  </si>
  <si>
    <t>po</t>
  </si>
  <si>
    <t>1971 Berlin (25)</t>
  </si>
  <si>
    <t>72 Meissen(30)</t>
  </si>
  <si>
    <t>63J(80)</t>
  </si>
  <si>
    <t xml:space="preserve">73 (festival mládeže) </t>
  </si>
  <si>
    <t>63G(40)</t>
  </si>
  <si>
    <t>80 Vogelweide</t>
  </si>
  <si>
    <t>1922A, s opisem, stopy kor.(20)</t>
  </si>
  <si>
    <t>53E(80)</t>
  </si>
  <si>
    <t>52E(40)</t>
  </si>
  <si>
    <t>40E(30)</t>
  </si>
  <si>
    <t>53(10)</t>
  </si>
  <si>
    <t>69 Mercator</t>
  </si>
  <si>
    <t>74 Grundgesetz</t>
  </si>
  <si>
    <t>78 Neumann</t>
  </si>
  <si>
    <t>75 Denkmalschutz</t>
  </si>
  <si>
    <t>73 Frankfurter N.</t>
  </si>
  <si>
    <t>76 von Grimmelshausen</t>
  </si>
  <si>
    <t>71 Duerer</t>
  </si>
  <si>
    <t>93 Potsdam</t>
  </si>
  <si>
    <t>94 Widerstand</t>
  </si>
  <si>
    <t>26A</t>
  </si>
  <si>
    <t>69G(30)</t>
  </si>
  <si>
    <t>všech 5 sad</t>
  </si>
  <si>
    <t>88DFGJ</t>
  </si>
  <si>
    <t>95ADFGJ</t>
  </si>
  <si>
    <t>89DFGJ</t>
  </si>
  <si>
    <t>58(20)</t>
  </si>
  <si>
    <t>1 RM Ni</t>
  </si>
  <si>
    <t>67D(40)</t>
  </si>
  <si>
    <t>77DFGJ</t>
  </si>
  <si>
    <t>63J(40)</t>
  </si>
  <si>
    <t>67J(40)</t>
  </si>
  <si>
    <t>68G(60)</t>
  </si>
  <si>
    <t>69D(50)</t>
  </si>
  <si>
    <t>81DFGJ</t>
  </si>
  <si>
    <t>87F(50)</t>
  </si>
  <si>
    <t>68G(50)</t>
  </si>
  <si>
    <t>79 Arch. institut</t>
  </si>
  <si>
    <t>1931(200)</t>
  </si>
  <si>
    <t>1907(40)</t>
  </si>
  <si>
    <t>19(30)</t>
  </si>
  <si>
    <t>1906(60)</t>
  </si>
  <si>
    <t>54(10)</t>
  </si>
  <si>
    <t>67F</t>
  </si>
  <si>
    <t>67J</t>
  </si>
  <si>
    <t>67G(20)</t>
  </si>
  <si>
    <t>83DFGJ</t>
  </si>
  <si>
    <t>76J</t>
  </si>
  <si>
    <t>90 Něm. řád</t>
  </si>
  <si>
    <t>89 Hamburg</t>
  </si>
  <si>
    <t>90 Fridrich Barbarossa</t>
  </si>
  <si>
    <t>97 Heine</t>
  </si>
  <si>
    <t>98 Vestfálský mír</t>
  </si>
  <si>
    <t>98 Deutsche Mark 50 let</t>
  </si>
  <si>
    <t>71 Reichsgrundung</t>
  </si>
  <si>
    <t>69DFGJ</t>
  </si>
  <si>
    <t>76DFGJ</t>
  </si>
  <si>
    <t>79DFGJ</t>
  </si>
  <si>
    <t>1918 CuZn(400)</t>
  </si>
  <si>
    <t>79 Hahn</t>
  </si>
  <si>
    <t>83 Luther</t>
  </si>
  <si>
    <t>82 Goethe</t>
  </si>
  <si>
    <t>85 železnice proof</t>
  </si>
  <si>
    <t>86 Heidelberg proof</t>
  </si>
  <si>
    <t>86 Fridrich proof</t>
  </si>
  <si>
    <t>1909A</t>
  </si>
  <si>
    <t>1911A</t>
  </si>
  <si>
    <t>77 von Kleist</t>
  </si>
  <si>
    <t>68 Raiffeisen</t>
  </si>
  <si>
    <t>68 Guttenberg</t>
  </si>
  <si>
    <t>49(20)</t>
  </si>
  <si>
    <t>80DFGJ</t>
  </si>
  <si>
    <t>69J</t>
  </si>
  <si>
    <t>50A(15)</t>
  </si>
  <si>
    <t>1906(20)</t>
  </si>
  <si>
    <t>1884(40)</t>
  </si>
  <si>
    <t>1901(60)</t>
  </si>
  <si>
    <t>1897(30)</t>
  </si>
  <si>
    <t>72(40)</t>
  </si>
  <si>
    <t>72J OH Mnichov - spirála,KM.134.1</t>
  </si>
  <si>
    <t>70 Beethoven</t>
  </si>
  <si>
    <t>72DFJ OH Mnichov - atleti,KM.132</t>
  </si>
  <si>
    <t>72G OH Mnichov - oheň,KM.135</t>
  </si>
  <si>
    <t>89 (40 let BRD)</t>
  </si>
  <si>
    <t>96 Kolpingwerk</t>
  </si>
  <si>
    <t>97 Dieselmotor</t>
  </si>
  <si>
    <t>od roku 1998 ryzost 925/1000</t>
  </si>
  <si>
    <t>Sasko</t>
  </si>
  <si>
    <t xml:space="preserve">1 pf </t>
  </si>
  <si>
    <t>1865 B</t>
  </si>
  <si>
    <t xml:space="preserve">2 pf </t>
  </si>
  <si>
    <t>1869 B</t>
  </si>
  <si>
    <t>25D</t>
  </si>
  <si>
    <t>86 Heidelberg</t>
  </si>
  <si>
    <t>86 Fridrich</t>
  </si>
  <si>
    <t>32(25)</t>
  </si>
  <si>
    <t>84DFGJ</t>
  </si>
  <si>
    <t>22(20)</t>
  </si>
  <si>
    <t>72DJ OH Mnichov - stadion,KM.133</t>
  </si>
  <si>
    <t>72F OH Mnichov - stuhy,KM.131</t>
  </si>
  <si>
    <t>92 Kollwitz</t>
  </si>
  <si>
    <t>1972-1997 ryzost 625/1000:</t>
  </si>
  <si>
    <t>86DFGJ</t>
  </si>
  <si>
    <t>36(40)</t>
  </si>
  <si>
    <t>1905A</t>
  </si>
  <si>
    <t>1923 velký(770)</t>
  </si>
  <si>
    <t>64D,hr.(50)</t>
  </si>
  <si>
    <t>66F</t>
  </si>
  <si>
    <t>57F,škr.</t>
  </si>
  <si>
    <t>70G</t>
  </si>
  <si>
    <t>68 Pettenkofer</t>
  </si>
  <si>
    <t>64J(60)</t>
  </si>
  <si>
    <t>50 Pf Ag</t>
  </si>
  <si>
    <t>1876 B, dr.úhoz,dr.hrany</t>
  </si>
  <si>
    <t>1875 H, R!, hrana(200)</t>
  </si>
  <si>
    <t>61F(50)</t>
  </si>
  <si>
    <t>62F(40)</t>
  </si>
  <si>
    <t>43-44</t>
  </si>
  <si>
    <t>Bádensko</t>
  </si>
  <si>
    <t>1 kr</t>
  </si>
  <si>
    <t>1893A(20)</t>
  </si>
  <si>
    <t>24J</t>
  </si>
  <si>
    <t>50E(50)</t>
  </si>
  <si>
    <t>50E(80)</t>
  </si>
  <si>
    <t>48J(80)</t>
  </si>
  <si>
    <t>1913(70)</t>
  </si>
  <si>
    <t>1851(60)</t>
  </si>
  <si>
    <t>53(30)</t>
  </si>
  <si>
    <t>29(20)</t>
  </si>
  <si>
    <t>39(40)</t>
  </si>
  <si>
    <t>20-21</t>
  </si>
  <si>
    <t>1951D</t>
  </si>
  <si>
    <t>85 železnice</t>
  </si>
  <si>
    <t>64-66</t>
  </si>
  <si>
    <t>67G(160)</t>
  </si>
  <si>
    <t>64J(100)</t>
  </si>
  <si>
    <t>1934A</t>
  </si>
  <si>
    <t>62D(40)</t>
  </si>
  <si>
    <t>62J(40)</t>
  </si>
  <si>
    <t>64F(80)</t>
  </si>
  <si>
    <t>64G(500)</t>
  </si>
  <si>
    <t>66G(50)</t>
  </si>
  <si>
    <t>66J</t>
  </si>
  <si>
    <t>54(40)</t>
  </si>
  <si>
    <t>23D, skvrny(20)</t>
  </si>
  <si>
    <t>34F</t>
  </si>
  <si>
    <t>70-71</t>
  </si>
  <si>
    <t>49D(40)</t>
  </si>
  <si>
    <t>48(20)</t>
  </si>
  <si>
    <t>52(15)</t>
  </si>
  <si>
    <t>62-64</t>
  </si>
  <si>
    <t>48J(40)</t>
  </si>
  <si>
    <t>1866(200)</t>
  </si>
  <si>
    <t>72(10)</t>
  </si>
  <si>
    <t>50G(50)</t>
  </si>
  <si>
    <t>58G(30)</t>
  </si>
  <si>
    <t>67(10)</t>
  </si>
  <si>
    <t>1999 Goethe proof</t>
  </si>
  <si>
    <t>1936,0/0(200)</t>
  </si>
  <si>
    <t>68J(30)</t>
  </si>
  <si>
    <t>67G(330)</t>
  </si>
  <si>
    <t>67F(40)</t>
  </si>
  <si>
    <t>85(10)</t>
  </si>
  <si>
    <t>76C</t>
  </si>
  <si>
    <t>76A</t>
  </si>
  <si>
    <t>78DFJ</t>
  </si>
  <si>
    <t>78DFGJ</t>
  </si>
  <si>
    <t>58D(50)</t>
  </si>
  <si>
    <t>67F(60)</t>
  </si>
  <si>
    <t>1974 ústava (150)</t>
  </si>
  <si>
    <t>1979 Einstein (180)</t>
  </si>
  <si>
    <t>20 Fr Ag</t>
  </si>
  <si>
    <t>2008 lední hokej</t>
  </si>
  <si>
    <t>7</t>
  </si>
  <si>
    <t>1978 H. Dunant. KM-56</t>
  </si>
  <si>
    <t>1983 E. Ansermet. KM-62</t>
  </si>
  <si>
    <t>1984 A. Piccard. KM-63</t>
  </si>
  <si>
    <t>74(20)</t>
  </si>
  <si>
    <t>cena</t>
  </si>
  <si>
    <t>Prusko</t>
  </si>
  <si>
    <t xml:space="preserve">3 pf </t>
  </si>
  <si>
    <t>1854 A</t>
  </si>
  <si>
    <t>53A,RL(100)</t>
  </si>
  <si>
    <t>53A tém.0/0(120)</t>
  </si>
  <si>
    <t>58DFJ</t>
  </si>
  <si>
    <t>63D(30)</t>
  </si>
  <si>
    <t>55F(50)</t>
  </si>
  <si>
    <t>54J(50)</t>
  </si>
  <si>
    <t>54G, hr.(80)</t>
  </si>
  <si>
    <t>55J(60)</t>
  </si>
  <si>
    <t>94ADFG</t>
  </si>
  <si>
    <t>88F</t>
  </si>
  <si>
    <t>82DFGJ</t>
  </si>
  <si>
    <t>68G(30)</t>
  </si>
  <si>
    <t>66DFGJ(po 20)</t>
  </si>
  <si>
    <t>69D, krásná(120)</t>
  </si>
  <si>
    <t>58F(40)</t>
  </si>
  <si>
    <t>1962(75)</t>
  </si>
  <si>
    <t>59G(80)</t>
  </si>
  <si>
    <t>71DFGJ</t>
  </si>
  <si>
    <t>87DFGJ</t>
  </si>
  <si>
    <t>92ADFGJ</t>
  </si>
  <si>
    <t>1881(40)</t>
  </si>
  <si>
    <t>69-71</t>
  </si>
  <si>
    <t>96ADFJ</t>
  </si>
  <si>
    <t>1891(900)</t>
  </si>
  <si>
    <t>1906(1100)</t>
  </si>
  <si>
    <t>1898,-2/2-(20)</t>
  </si>
  <si>
    <t>40(90)</t>
  </si>
  <si>
    <t>21(50)</t>
  </si>
  <si>
    <t>1933(250)</t>
  </si>
  <si>
    <t>1850(60)</t>
  </si>
  <si>
    <t>1899(150)</t>
  </si>
  <si>
    <t>1902(800)</t>
  </si>
  <si>
    <t>1904(1000)</t>
  </si>
  <si>
    <t>25(30)</t>
  </si>
  <si>
    <t>33(25)</t>
  </si>
  <si>
    <t>1889D</t>
  </si>
  <si>
    <t>57F(50)</t>
  </si>
  <si>
    <t>65(40)</t>
  </si>
  <si>
    <t>15A(20)</t>
  </si>
  <si>
    <t>01A(20)</t>
  </si>
  <si>
    <t>07D(20)</t>
  </si>
  <si>
    <t>07A(20)</t>
  </si>
  <si>
    <t>57F(40)</t>
  </si>
  <si>
    <t>59J(50)</t>
  </si>
  <si>
    <t>60D(50)</t>
  </si>
  <si>
    <t>60G(80)</t>
  </si>
  <si>
    <t>71G(120)</t>
  </si>
  <si>
    <t>01A</t>
  </si>
  <si>
    <t>1915A(30)</t>
  </si>
  <si>
    <t>48F(30)</t>
  </si>
  <si>
    <t>76J*(10)</t>
  </si>
  <si>
    <t>98D(30)</t>
  </si>
  <si>
    <t>02A</t>
  </si>
  <si>
    <t>05A</t>
  </si>
  <si>
    <t>10A</t>
  </si>
  <si>
    <t>12E(30)</t>
  </si>
  <si>
    <t>15A</t>
  </si>
  <si>
    <t>24E(50)</t>
  </si>
  <si>
    <t>36AD</t>
  </si>
  <si>
    <t>26E(440)</t>
  </si>
  <si>
    <t>25ADEF</t>
  </si>
  <si>
    <t>40G(40)</t>
  </si>
  <si>
    <t>40J</t>
  </si>
  <si>
    <t>44E(40)</t>
  </si>
  <si>
    <t>24E</t>
  </si>
  <si>
    <t>35D(40)</t>
  </si>
  <si>
    <t>35E(30)</t>
  </si>
  <si>
    <t>35J(30)</t>
  </si>
  <si>
    <t>25E(100)</t>
  </si>
  <si>
    <t>40B(40)</t>
  </si>
  <si>
    <t>41J(10)</t>
  </si>
  <si>
    <t>44E(60)</t>
  </si>
  <si>
    <t>44B(60)</t>
  </si>
  <si>
    <t>19G(160)</t>
  </si>
  <si>
    <t>04A</t>
  </si>
  <si>
    <t>13F, prasklé razidlo, zajímavý zmetek(20)</t>
  </si>
  <si>
    <t>1898E(30)</t>
  </si>
  <si>
    <t>16D*</t>
  </si>
  <si>
    <t>05J(30)</t>
  </si>
  <si>
    <t>76C(10)</t>
  </si>
  <si>
    <t>22F</t>
  </si>
  <si>
    <t>25J</t>
  </si>
  <si>
    <t>31A</t>
  </si>
  <si>
    <t>35G(30)</t>
  </si>
  <si>
    <t>35ADEF</t>
  </si>
  <si>
    <t>61F(90)</t>
  </si>
  <si>
    <t>24E(40)</t>
  </si>
  <si>
    <t>23G(60)</t>
  </si>
  <si>
    <t>20A</t>
  </si>
  <si>
    <t>37(20)</t>
  </si>
  <si>
    <t>14(20)</t>
  </si>
  <si>
    <t>29(30)</t>
  </si>
  <si>
    <t>68-70</t>
  </si>
  <si>
    <t>89-93</t>
  </si>
  <si>
    <t>86(15)</t>
  </si>
  <si>
    <t>87(10)</t>
  </si>
  <si>
    <t>32(40)</t>
  </si>
  <si>
    <t>69B</t>
  </si>
  <si>
    <t>69bz</t>
  </si>
  <si>
    <t>68bz</t>
  </si>
  <si>
    <t>Sady</t>
  </si>
  <si>
    <t>94A(55)</t>
  </si>
  <si>
    <t>52(10)</t>
  </si>
  <si>
    <t>94J(50)</t>
  </si>
  <si>
    <t>1906D</t>
  </si>
  <si>
    <t>všech 5 sad ADFGJ od jednoho ročníku</t>
  </si>
  <si>
    <t>95(10)</t>
  </si>
  <si>
    <t>sada mincí</t>
  </si>
  <si>
    <t>1972 Buchenwald</t>
  </si>
  <si>
    <t>11A</t>
  </si>
  <si>
    <t>38F</t>
  </si>
  <si>
    <t>40ABD</t>
  </si>
  <si>
    <t>1887, 3/2</t>
  </si>
  <si>
    <t>98A(30)</t>
  </si>
  <si>
    <t>04G(20)</t>
  </si>
  <si>
    <t>16J(20)</t>
  </si>
  <si>
    <t>28D,dr.hr.(50)</t>
  </si>
  <si>
    <t>1982 železnice,KM.61</t>
  </si>
  <si>
    <t>1974 ústava,KM.52</t>
  </si>
  <si>
    <t>1988 OH,KM.67(140)</t>
  </si>
  <si>
    <t>93F(25)</t>
  </si>
  <si>
    <t>74D</t>
  </si>
  <si>
    <t>1932, dr.hr.(220)</t>
  </si>
  <si>
    <t>66-71</t>
  </si>
  <si>
    <t>53-55(10)</t>
  </si>
  <si>
    <t>1969(220)</t>
  </si>
  <si>
    <t>36D</t>
  </si>
  <si>
    <t>10 Fr</t>
  </si>
  <si>
    <t>2011 bimetal, Bernský cibulový trh</t>
  </si>
  <si>
    <t>80 Vogelweide proof</t>
  </si>
  <si>
    <t>81 Lessing proof</t>
  </si>
  <si>
    <t>81 Stein proof</t>
  </si>
  <si>
    <t>82 Goethe proof</t>
  </si>
  <si>
    <t>64D(50)</t>
  </si>
  <si>
    <t>KM.92</t>
  </si>
  <si>
    <t>J.364</t>
  </si>
  <si>
    <t>24F,hr.(10)</t>
  </si>
  <si>
    <t>30A(40)</t>
  </si>
  <si>
    <t>40D,dr.kor.(40)</t>
  </si>
  <si>
    <t>69-70</t>
  </si>
  <si>
    <t>83D</t>
  </si>
  <si>
    <t>39F(30)</t>
  </si>
  <si>
    <t>41G(10)</t>
  </si>
  <si>
    <t>61G(60)</t>
  </si>
  <si>
    <t>1875A</t>
  </si>
  <si>
    <t>10D*(10)</t>
  </si>
  <si>
    <t>53A(30)</t>
  </si>
  <si>
    <t>80(120)</t>
  </si>
  <si>
    <t>1875F hr.</t>
  </si>
  <si>
    <t>4 Reichspf</t>
  </si>
  <si>
    <t>71J(40)</t>
  </si>
  <si>
    <t>84 celní unie</t>
  </si>
  <si>
    <t>1992 Gertrud Kurz</t>
  </si>
  <si>
    <t>1889F</t>
  </si>
  <si>
    <t>89D</t>
  </si>
  <si>
    <t>1887(100)</t>
  </si>
  <si>
    <t>KM.49</t>
  </si>
  <si>
    <t>40 let NDR</t>
  </si>
  <si>
    <t>etue</t>
  </si>
  <si>
    <t>70F(40)</t>
  </si>
  <si>
    <t>72(50)</t>
  </si>
  <si>
    <t>83(60)</t>
  </si>
  <si>
    <t>1915A(35)</t>
  </si>
  <si>
    <t>1880,3/2-(20)</t>
  </si>
  <si>
    <t>61D(50)</t>
  </si>
  <si>
    <t>68G(80)</t>
  </si>
  <si>
    <t>58J</t>
  </si>
  <si>
    <t>94F(55)</t>
  </si>
  <si>
    <t>70DF</t>
  </si>
  <si>
    <t>75DFGJ</t>
  </si>
  <si>
    <t>72(15)</t>
  </si>
  <si>
    <t>82(15)</t>
  </si>
  <si>
    <t>97 Melanchton</t>
  </si>
  <si>
    <t>73(50)</t>
  </si>
  <si>
    <t>73(25)</t>
  </si>
  <si>
    <t>65(25)</t>
  </si>
  <si>
    <t>85(50)</t>
  </si>
  <si>
    <t>84DFJ</t>
  </si>
  <si>
    <t>79DFJ</t>
  </si>
  <si>
    <t>82DFG</t>
  </si>
  <si>
    <t>57G(60)</t>
  </si>
  <si>
    <t>83DGFJ</t>
  </si>
  <si>
    <t>72DFGJ</t>
  </si>
  <si>
    <t>74DFGJ</t>
  </si>
  <si>
    <t>85F(50)</t>
  </si>
  <si>
    <t>95A</t>
  </si>
  <si>
    <t>65(15)</t>
  </si>
  <si>
    <t>67(15)</t>
  </si>
  <si>
    <t>72(20)</t>
  </si>
  <si>
    <t>63(30)</t>
  </si>
  <si>
    <t>83G</t>
  </si>
  <si>
    <t>84-85</t>
  </si>
  <si>
    <t>1917-21</t>
  </si>
  <si>
    <t>1916A</t>
  </si>
  <si>
    <t>85D</t>
  </si>
  <si>
    <t>93ADFG</t>
  </si>
  <si>
    <t>68J(120)</t>
  </si>
  <si>
    <t>87DFG</t>
  </si>
  <si>
    <t>Miniatury německých mincí 3.říše -hrací peníze - spielgeld</t>
  </si>
  <si>
    <t>88 Schopenhauer, dr. vada mat.</t>
  </si>
  <si>
    <t>71DFG</t>
  </si>
  <si>
    <t>96AD</t>
  </si>
  <si>
    <t>70DFGJ</t>
  </si>
  <si>
    <t>52(48)</t>
  </si>
  <si>
    <t>60(48)</t>
  </si>
  <si>
    <t>58(48)</t>
  </si>
  <si>
    <t>62(48)</t>
  </si>
  <si>
    <t>34D</t>
  </si>
  <si>
    <t>35D</t>
  </si>
  <si>
    <t>37E</t>
  </si>
  <si>
    <t>37D</t>
  </si>
  <si>
    <t>37G</t>
  </si>
  <si>
    <t>75G(10)</t>
  </si>
  <si>
    <t>75A(10)</t>
  </si>
  <si>
    <t>77A(10)</t>
  </si>
  <si>
    <t>11D(20)</t>
  </si>
  <si>
    <t>13F(40)</t>
  </si>
  <si>
    <t>92F(100)</t>
  </si>
  <si>
    <t>93A(30)</t>
  </si>
  <si>
    <t>95A(30)</t>
  </si>
  <si>
    <t>98A(20)</t>
  </si>
  <si>
    <t>99A(30)</t>
  </si>
  <si>
    <t>02E(150)</t>
  </si>
  <si>
    <t>22E(900)</t>
  </si>
  <si>
    <t>88G(25)</t>
  </si>
  <si>
    <t>35F</t>
  </si>
  <si>
    <t>86D(50)</t>
  </si>
  <si>
    <t>65G(180)</t>
  </si>
  <si>
    <t>65G(50)</t>
  </si>
  <si>
    <t>76E*(10)</t>
  </si>
  <si>
    <t>75D*(5)</t>
  </si>
  <si>
    <t>75F*(15)</t>
  </si>
  <si>
    <t>89G(50)</t>
  </si>
  <si>
    <t>05E(40)</t>
  </si>
  <si>
    <t>98D(50)</t>
  </si>
  <si>
    <t>06E(20)</t>
  </si>
  <si>
    <t>95G(150)</t>
  </si>
  <si>
    <t>03D(40)</t>
  </si>
  <si>
    <t>07F(20)</t>
  </si>
  <si>
    <t>08D(20)</t>
  </si>
  <si>
    <t>96E(50)</t>
  </si>
  <si>
    <t>11E(50)</t>
  </si>
  <si>
    <t>1904AD</t>
  </si>
  <si>
    <t>75J(15)</t>
  </si>
  <si>
    <t>03A*(5)</t>
  </si>
  <si>
    <t>12G(50)</t>
  </si>
  <si>
    <t>96A(10)</t>
  </si>
  <si>
    <t>06D(20)</t>
  </si>
  <si>
    <t>11E(30)</t>
  </si>
  <si>
    <t>57D(40)</t>
  </si>
  <si>
    <t>48D(20)</t>
  </si>
  <si>
    <t>06J(100)</t>
  </si>
  <si>
    <t>01J(200)</t>
  </si>
  <si>
    <t>00J(40)</t>
  </si>
  <si>
    <t>11G(50)</t>
  </si>
  <si>
    <t>05A(10)</t>
  </si>
  <si>
    <t>1893F(30)</t>
  </si>
  <si>
    <t>96J(40)</t>
  </si>
  <si>
    <t>10A(20)</t>
  </si>
  <si>
    <t>37D(30)</t>
  </si>
  <si>
    <t>15D</t>
  </si>
  <si>
    <t>51(50)</t>
  </si>
  <si>
    <t>24G(30)</t>
  </si>
  <si>
    <t>33F(20)</t>
  </si>
  <si>
    <t>28F(20)</t>
  </si>
  <si>
    <t>25F</t>
  </si>
  <si>
    <t>25G(20)</t>
  </si>
  <si>
    <t>23D*(5)</t>
  </si>
  <si>
    <t>24D</t>
  </si>
  <si>
    <t>29D</t>
  </si>
  <si>
    <t>74-75</t>
  </si>
  <si>
    <t>59(15)</t>
  </si>
  <si>
    <t>1913(40)</t>
  </si>
  <si>
    <t>1879,3/2-(90)</t>
  </si>
  <si>
    <t>1883,-2/1-(30)</t>
  </si>
  <si>
    <t>46(20)</t>
  </si>
  <si>
    <t>1900*(10)</t>
  </si>
  <si>
    <t>30F</t>
  </si>
  <si>
    <t>34J</t>
  </si>
  <si>
    <t>24G*(5)</t>
  </si>
  <si>
    <t>24F</t>
  </si>
  <si>
    <t>25G(100)</t>
  </si>
  <si>
    <t>24G(40)</t>
  </si>
  <si>
    <t>36F(40)</t>
  </si>
  <si>
    <t>23A(60)</t>
  </si>
  <si>
    <t>25G(40)</t>
  </si>
  <si>
    <t>25J(50)</t>
  </si>
  <si>
    <t>35J(50)</t>
  </si>
  <si>
    <t>23D(160)</t>
  </si>
  <si>
    <t>24AD</t>
  </si>
  <si>
    <t>29J*(10)</t>
  </si>
  <si>
    <t>29E(100)</t>
  </si>
  <si>
    <t>25F(60)</t>
  </si>
  <si>
    <t>29E(30)</t>
  </si>
  <si>
    <t>35G,škr.,hr.(60)</t>
  </si>
  <si>
    <t>35J(60)</t>
  </si>
  <si>
    <t>42A(60)</t>
  </si>
  <si>
    <t>40E(200)</t>
  </si>
  <si>
    <t>40F(120)</t>
  </si>
  <si>
    <t>39E(150)</t>
  </si>
  <si>
    <t>39J(30)</t>
  </si>
  <si>
    <t>37E(30)</t>
  </si>
  <si>
    <t>39E(30)</t>
  </si>
  <si>
    <t>38G(30)</t>
  </si>
  <si>
    <t>38J(40)</t>
  </si>
  <si>
    <t>39B(30)</t>
  </si>
  <si>
    <t>59J(60)</t>
  </si>
  <si>
    <t>21ADEF</t>
  </si>
  <si>
    <t>84F</t>
  </si>
  <si>
    <t>35A(120)</t>
  </si>
  <si>
    <t>37A,dr.škr., jinak krásná</t>
  </si>
  <si>
    <t>37F, dr.hr.(330)</t>
  </si>
  <si>
    <t>41F</t>
  </si>
  <si>
    <t>44D(50)</t>
  </si>
  <si>
    <t>92F</t>
  </si>
  <si>
    <t>87J</t>
  </si>
  <si>
    <t>92D</t>
  </si>
  <si>
    <t>64G(120)</t>
  </si>
  <si>
    <t>59F</t>
  </si>
  <si>
    <t>77DFJ</t>
  </si>
  <si>
    <t>83J(60)</t>
  </si>
  <si>
    <t>61J(50)</t>
  </si>
  <si>
    <t>93ADFJ</t>
  </si>
  <si>
    <t>68D(10)</t>
  </si>
  <si>
    <t>68F(20)</t>
  </si>
  <si>
    <t>25-26</t>
  </si>
  <si>
    <t>1883(220)</t>
  </si>
  <si>
    <t>91A</t>
  </si>
  <si>
    <t>1899(180)</t>
  </si>
  <si>
    <t>23D(40)</t>
  </si>
  <si>
    <t>24D*(5)</t>
  </si>
  <si>
    <t>23G(40)</t>
  </si>
  <si>
    <t>38E(30)</t>
  </si>
  <si>
    <t>24E(30)</t>
  </si>
  <si>
    <t>31F</t>
  </si>
  <si>
    <t>42B(60)</t>
  </si>
  <si>
    <t>43G*(5)</t>
  </si>
  <si>
    <t>42F</t>
  </si>
  <si>
    <t>38D</t>
  </si>
  <si>
    <t>37E lak.(30)</t>
  </si>
  <si>
    <t>41J</t>
  </si>
  <si>
    <t>41E</t>
  </si>
  <si>
    <t>1887G(160)</t>
  </si>
  <si>
    <t>1891A(30)</t>
  </si>
  <si>
    <t>1873A(90)</t>
  </si>
  <si>
    <t>13G(70)</t>
  </si>
  <si>
    <t>1875A*(10)</t>
  </si>
  <si>
    <t>07D</t>
  </si>
  <si>
    <t>17E(30)</t>
  </si>
  <si>
    <t>39G nedoraž.(10)</t>
  </si>
  <si>
    <t>49E(50)</t>
  </si>
  <si>
    <t>83-84</t>
  </si>
  <si>
    <t>85(60)</t>
  </si>
  <si>
    <t>42F*(10)</t>
  </si>
  <si>
    <t>63(20)</t>
  </si>
  <si>
    <t>80(90)</t>
  </si>
  <si>
    <t>73(35)</t>
  </si>
  <si>
    <t>77-78</t>
  </si>
  <si>
    <t>81(45)</t>
  </si>
  <si>
    <t>83(50)</t>
  </si>
  <si>
    <t>82(550)</t>
  </si>
  <si>
    <t>Poslední novinky duben 2018: červeně na okrovém podkladě</t>
  </si>
  <si>
    <t>94ADFGJ</t>
  </si>
  <si>
    <t>92ADFJ</t>
  </si>
  <si>
    <t>67D(20)</t>
  </si>
  <si>
    <t>62DFGJ</t>
  </si>
  <si>
    <t>68G(25)</t>
  </si>
  <si>
    <t>68J(10)</t>
  </si>
  <si>
    <t>85J(40)</t>
  </si>
  <si>
    <t>1906E(50)</t>
  </si>
  <si>
    <t>1896A</t>
  </si>
  <si>
    <t>80J</t>
  </si>
  <si>
    <t>59D(50)</t>
  </si>
  <si>
    <t>80D(25)</t>
  </si>
  <si>
    <t>71J(10)</t>
  </si>
  <si>
    <t>86DFG</t>
  </si>
  <si>
    <t>83DFJ</t>
  </si>
  <si>
    <t>1985 rok Evropské hudby, KM.64</t>
  </si>
  <si>
    <t>1986 Sempach, KM.65</t>
  </si>
  <si>
    <t>77DFG</t>
  </si>
  <si>
    <t>94AD</t>
  </si>
  <si>
    <t>77-89</t>
  </si>
  <si>
    <t>88F(25)</t>
  </si>
  <si>
    <t>73DF</t>
  </si>
  <si>
    <t>62G</t>
  </si>
  <si>
    <t>77G</t>
  </si>
  <si>
    <t>72F</t>
  </si>
  <si>
    <t>16D(40)</t>
  </si>
  <si>
    <t>99A</t>
  </si>
  <si>
    <t>1910A</t>
  </si>
  <si>
    <t>1922A, s opisem</t>
  </si>
  <si>
    <t>1909F(440)</t>
  </si>
  <si>
    <t>57-59(10)</t>
  </si>
  <si>
    <t>31-32</t>
  </si>
  <si>
    <t>38-39</t>
  </si>
  <si>
    <t>99(5)</t>
  </si>
  <si>
    <t>24AE</t>
  </si>
  <si>
    <t>69G</t>
  </si>
  <si>
    <t>93ADF</t>
  </si>
  <si>
    <t>86J</t>
  </si>
  <si>
    <t>1950(40)</t>
  </si>
  <si>
    <t>88(10)</t>
  </si>
  <si>
    <t>50(12)</t>
  </si>
  <si>
    <t>55-56</t>
  </si>
  <si>
    <t>67(6)</t>
  </si>
  <si>
    <t>2008-9</t>
  </si>
  <si>
    <t>2011-12</t>
  </si>
  <si>
    <t>54D(50)</t>
  </si>
  <si>
    <t>72DFJ</t>
  </si>
  <si>
    <t>68G(90)</t>
  </si>
  <si>
    <t>85DFGJ</t>
  </si>
  <si>
    <t>95ADFJ</t>
  </si>
  <si>
    <t>60DFJ</t>
  </si>
  <si>
    <t>1973 Grotewohl</t>
  </si>
  <si>
    <t>74-84</t>
  </si>
  <si>
    <t>1980 dvojitě vyražený letopočet(20)</t>
  </si>
  <si>
    <t>1983 nálitek na číslici 5(20)</t>
  </si>
  <si>
    <t>89(40)</t>
  </si>
  <si>
    <t>81(80)</t>
  </si>
  <si>
    <t>1982 nálitek na číslici 0(20)</t>
  </si>
  <si>
    <t>79(40)</t>
  </si>
  <si>
    <t>80(95)</t>
  </si>
  <si>
    <t>1989 nálitek na číslici 1(20)</t>
  </si>
  <si>
    <t>88D</t>
  </si>
  <si>
    <t>84D(15)</t>
  </si>
  <si>
    <t>2000(10)</t>
  </si>
  <si>
    <t>96(12)</t>
  </si>
  <si>
    <t>1988 kraj. střížek(20)</t>
  </si>
  <si>
    <t>67DFGJ(po 10)</t>
  </si>
  <si>
    <t>93D(30)</t>
  </si>
  <si>
    <t>69F</t>
  </si>
  <si>
    <t>91-95</t>
  </si>
  <si>
    <t>94F</t>
  </si>
  <si>
    <t>1898*(5)</t>
  </si>
  <si>
    <t>85DFJ</t>
  </si>
  <si>
    <t>90D</t>
  </si>
  <si>
    <t>1951F, dr. hrany</t>
  </si>
  <si>
    <t>40A(150)</t>
  </si>
  <si>
    <t>38A(40)</t>
  </si>
  <si>
    <t>37A(60)</t>
  </si>
  <si>
    <t>38B(80)</t>
  </si>
  <si>
    <t>38D(50)</t>
  </si>
  <si>
    <t>38E(50)</t>
  </si>
  <si>
    <t>38G(40)</t>
  </si>
  <si>
    <t>38J(80)</t>
  </si>
  <si>
    <t>39A(40)</t>
  </si>
  <si>
    <t>39E(60)</t>
  </si>
  <si>
    <t xml:space="preserve">42A </t>
  </si>
  <si>
    <t>42B(90)</t>
  </si>
  <si>
    <t>43A(70)</t>
  </si>
  <si>
    <t>40E(50)</t>
  </si>
  <si>
    <t>42G(200)</t>
  </si>
  <si>
    <t>43B(100)</t>
  </si>
  <si>
    <t>27E</t>
  </si>
  <si>
    <t>35F(60)</t>
  </si>
  <si>
    <t>22E(40)</t>
  </si>
  <si>
    <t>22FG</t>
  </si>
  <si>
    <t>1917A</t>
  </si>
  <si>
    <t>28D(20)</t>
  </si>
  <si>
    <t>35J</t>
  </si>
  <si>
    <t>24A(40)</t>
  </si>
  <si>
    <t>19J(30)</t>
  </si>
  <si>
    <t>43B(80)</t>
  </si>
  <si>
    <t>43ABD</t>
  </si>
  <si>
    <t>41ABD</t>
  </si>
  <si>
    <t>54-55</t>
  </si>
  <si>
    <t>62-63</t>
  </si>
  <si>
    <t>43F</t>
  </si>
  <si>
    <t>44B(90)</t>
  </si>
  <si>
    <t>40D</t>
  </si>
  <si>
    <t>42G</t>
  </si>
  <si>
    <t>45A(100)</t>
  </si>
  <si>
    <t>41B</t>
  </si>
  <si>
    <t>42A(30)</t>
  </si>
  <si>
    <t>42B(30)</t>
  </si>
  <si>
    <t>43B(880)</t>
  </si>
  <si>
    <t>44E(220)</t>
  </si>
  <si>
    <t>40F*(5)</t>
  </si>
  <si>
    <t>40J(40)</t>
  </si>
  <si>
    <t>42D(40)</t>
  </si>
  <si>
    <t>42E(40)</t>
  </si>
  <si>
    <t>43F*</t>
  </si>
  <si>
    <t>21J(30)</t>
  </si>
  <si>
    <t>22J(40)</t>
  </si>
  <si>
    <t>23E(80)</t>
  </si>
  <si>
    <t>20J(40)</t>
  </si>
  <si>
    <t>40E(440)</t>
  </si>
  <si>
    <t>39B(50)</t>
  </si>
  <si>
    <t>38F(40)</t>
  </si>
  <si>
    <t>1936D(150)</t>
  </si>
  <si>
    <t>41ABDEJ</t>
  </si>
  <si>
    <t>1875A,dr.vada mat.(15)</t>
  </si>
  <si>
    <t>75C(120)</t>
  </si>
  <si>
    <t>86A(80)</t>
  </si>
  <si>
    <t>76A(90)</t>
  </si>
  <si>
    <t>75C,-2/2-</t>
  </si>
  <si>
    <t>74A(40)</t>
  </si>
  <si>
    <t>76D(50)</t>
  </si>
  <si>
    <t>74D*(30)</t>
  </si>
  <si>
    <t>75C*(15)</t>
  </si>
  <si>
    <t>76D(60)</t>
  </si>
  <si>
    <t>76J*(15)</t>
  </si>
  <si>
    <t>75B(50)</t>
  </si>
  <si>
    <t>76B*(15)</t>
  </si>
  <si>
    <t>76E(50)</t>
  </si>
  <si>
    <t>76A(40)</t>
  </si>
  <si>
    <t>96G(70)</t>
  </si>
  <si>
    <t>1890A(30)</t>
  </si>
  <si>
    <t>10D(30)</t>
  </si>
  <si>
    <t>08J</t>
  </si>
  <si>
    <t>92A(30)</t>
  </si>
  <si>
    <t>15AD</t>
  </si>
  <si>
    <t>1890F(30)</t>
  </si>
  <si>
    <t>09A(50)</t>
  </si>
  <si>
    <t>06G(50)</t>
  </si>
  <si>
    <t>1895E(120)</t>
  </si>
  <si>
    <t>96A(80)</t>
  </si>
  <si>
    <t>03J(100)</t>
  </si>
  <si>
    <t>03A</t>
  </si>
  <si>
    <t>06J(40)</t>
  </si>
  <si>
    <t>04A(40)</t>
  </si>
  <si>
    <t>11D(30)</t>
  </si>
  <si>
    <t>08G(80)</t>
  </si>
  <si>
    <t>1892A(80)</t>
  </si>
  <si>
    <t>06E(30)</t>
  </si>
  <si>
    <t>01G(300)</t>
  </si>
  <si>
    <t>97A(50)</t>
  </si>
  <si>
    <t>1891E(50)</t>
  </si>
  <si>
    <t>94E(550)</t>
  </si>
  <si>
    <t>1890A(50)</t>
  </si>
  <si>
    <t>43E</t>
  </si>
  <si>
    <t>20E(40)</t>
  </si>
  <si>
    <t>16AD</t>
  </si>
  <si>
    <t>19E(40)</t>
  </si>
  <si>
    <t>19F</t>
  </si>
  <si>
    <t>22E(100)</t>
  </si>
  <si>
    <t>34G(30)</t>
  </si>
  <si>
    <t>36F</t>
  </si>
  <si>
    <t>36E(100)</t>
  </si>
  <si>
    <t>27F(90)</t>
  </si>
  <si>
    <t>21AD</t>
  </si>
  <si>
    <t>23D(60)</t>
  </si>
  <si>
    <t>24D(40)</t>
  </si>
  <si>
    <t>1923A(100)</t>
  </si>
  <si>
    <t>28A,hr.(40)</t>
  </si>
  <si>
    <t>30E(70)</t>
  </si>
  <si>
    <t>36G(100)</t>
  </si>
  <si>
    <t>30F(50)</t>
  </si>
  <si>
    <t>32F(100)</t>
  </si>
  <si>
    <t>30D(50)</t>
  </si>
  <si>
    <t>40F(60)</t>
  </si>
  <si>
    <t>38E(40)</t>
  </si>
  <si>
    <t>40G(150)</t>
  </si>
  <si>
    <t>30E(440)</t>
  </si>
  <si>
    <t>38J(30)</t>
  </si>
  <si>
    <t>37D(40)</t>
  </si>
  <si>
    <t>38B(150)</t>
  </si>
  <si>
    <t>39J(40)</t>
  </si>
  <si>
    <t>39D(40)</t>
  </si>
  <si>
    <t>37E(490)</t>
  </si>
  <si>
    <t>43D(100)</t>
  </si>
  <si>
    <t>41F(220)</t>
  </si>
  <si>
    <t>39A(150)</t>
  </si>
  <si>
    <t>40B,škr.(80)</t>
  </si>
  <si>
    <t>42B(330)</t>
  </si>
  <si>
    <t>44F(660)</t>
  </si>
  <si>
    <t>42E(380)</t>
  </si>
  <si>
    <t>2015, nep.úhoz</t>
  </si>
  <si>
    <t>2005-6</t>
  </si>
  <si>
    <t>2016(10)</t>
  </si>
  <si>
    <t>2017(10)</t>
  </si>
  <si>
    <t>95(8)</t>
  </si>
  <si>
    <t>2003(10)</t>
  </si>
  <si>
    <t>2014(10)</t>
  </si>
  <si>
    <t>2015(10)</t>
  </si>
  <si>
    <t>88-89</t>
  </si>
  <si>
    <t>87D(60)</t>
  </si>
  <si>
    <t>87G(60)</t>
  </si>
  <si>
    <t>87J(60)</t>
  </si>
  <si>
    <t>14A(25)</t>
  </si>
  <si>
    <t>13D(25)</t>
  </si>
  <si>
    <t>97A(25)</t>
  </si>
  <si>
    <t>01A(25)</t>
  </si>
  <si>
    <t>11A(25)</t>
  </si>
  <si>
    <t>13A(25)</t>
  </si>
  <si>
    <t>93A*</t>
  </si>
  <si>
    <t>99J,prohnutá</t>
  </si>
  <si>
    <t>04A(25)</t>
  </si>
  <si>
    <t>17A(25)</t>
  </si>
  <si>
    <t>22(15)</t>
  </si>
  <si>
    <t>25E(25)</t>
  </si>
  <si>
    <t>31E(25)</t>
  </si>
  <si>
    <t>32A(25)</t>
  </si>
  <si>
    <t>23A(25)</t>
  </si>
  <si>
    <t>24D(25)</t>
  </si>
  <si>
    <t>24F(25)</t>
  </si>
  <si>
    <t>24J(25)</t>
  </si>
  <si>
    <t>24G,dr.kor.</t>
  </si>
  <si>
    <t>35A(25)</t>
  </si>
  <si>
    <t>36E(25)</t>
  </si>
  <si>
    <t>26A(25)</t>
  </si>
  <si>
    <t>29D(25)</t>
  </si>
  <si>
    <t>35D(25)</t>
  </si>
  <si>
    <t>39D(30)</t>
  </si>
  <si>
    <t>43E(25)</t>
  </si>
  <si>
    <t>38F(30)</t>
  </si>
  <si>
    <t>41A(25)</t>
  </si>
  <si>
    <t>18A</t>
  </si>
  <si>
    <t>19A</t>
  </si>
  <si>
    <t>66DFJ</t>
  </si>
  <si>
    <t>23F(150)</t>
  </si>
  <si>
    <t>39J</t>
  </si>
  <si>
    <t>35G</t>
  </si>
  <si>
    <t>36E</t>
  </si>
  <si>
    <t>37A</t>
  </si>
  <si>
    <t>72G OH Mnichov - spirála,KM.130</t>
  </si>
  <si>
    <t>93 Koch, proof, bez obalu, stopy oběhu</t>
  </si>
  <si>
    <t>99J SOS-vesnicky,dr.hrany</t>
  </si>
  <si>
    <t>2000G, Karel Veliký</t>
  </si>
  <si>
    <t>2000A, Expo</t>
  </si>
  <si>
    <t>10 euro</t>
  </si>
  <si>
    <t>Ag</t>
  </si>
  <si>
    <t>2008G Franz Kafka</t>
  </si>
  <si>
    <t>90(25)</t>
  </si>
  <si>
    <t>2007-9</t>
  </si>
  <si>
    <t xml:space="preserve">  2010(25)</t>
  </si>
  <si>
    <t>86-89</t>
  </si>
  <si>
    <t>60G,hr.(100)</t>
  </si>
  <si>
    <t>90FGJ</t>
  </si>
  <si>
    <t>59G(50)</t>
  </si>
  <si>
    <t>91G(30)</t>
  </si>
  <si>
    <t>68J(80)</t>
  </si>
  <si>
    <t>69DFG</t>
  </si>
  <si>
    <t>66FJ(30)</t>
  </si>
  <si>
    <t>68D(30)</t>
  </si>
  <si>
    <t>74G</t>
  </si>
  <si>
    <t>63FGJ</t>
  </si>
  <si>
    <t>2002 Expo</t>
  </si>
  <si>
    <t>2002 Kloster</t>
  </si>
  <si>
    <t>73DFGJ</t>
  </si>
  <si>
    <t>64DFGJ</t>
  </si>
  <si>
    <t>61DFGJ</t>
  </si>
  <si>
    <t>68DFG</t>
  </si>
  <si>
    <t>73DFG</t>
  </si>
  <si>
    <t>48G(20)</t>
  </si>
  <si>
    <t>1922A, bez opisu, korose</t>
  </si>
  <si>
    <t>65F(70)</t>
  </si>
  <si>
    <t>87D</t>
  </si>
  <si>
    <t>94A</t>
  </si>
  <si>
    <t>71DFJ</t>
  </si>
  <si>
    <t>Další 10eura Německo  viz "Euro mince"</t>
  </si>
  <si>
    <t>Další mince Německo od roku 2002 viz "Euro mince"</t>
  </si>
  <si>
    <t>87D(30)</t>
  </si>
  <si>
    <t>82F</t>
  </si>
  <si>
    <t>73J</t>
  </si>
  <si>
    <t>68D(60)</t>
  </si>
  <si>
    <t>89DFJ</t>
  </si>
  <si>
    <t>80F</t>
  </si>
  <si>
    <t>10</t>
  </si>
  <si>
    <t>15</t>
  </si>
  <si>
    <t>20</t>
  </si>
  <si>
    <t>79(30)</t>
  </si>
  <si>
    <t>82(60)</t>
  </si>
  <si>
    <t>85(80)</t>
  </si>
  <si>
    <t>80, dr.kor.(30)</t>
  </si>
  <si>
    <t>74(50)</t>
  </si>
  <si>
    <t>72(25)</t>
  </si>
  <si>
    <t>2000, dr.hr.</t>
  </si>
  <si>
    <t>85-95</t>
  </si>
  <si>
    <t>97-98</t>
  </si>
  <si>
    <t>30(40)</t>
  </si>
  <si>
    <t>1883-85</t>
  </si>
  <si>
    <t>1902(40)</t>
  </si>
  <si>
    <t>1904(40)</t>
  </si>
  <si>
    <t>77-79</t>
  </si>
  <si>
    <t>1895*(5)</t>
  </si>
  <si>
    <t>38(70)</t>
  </si>
  <si>
    <t>12(25)</t>
  </si>
  <si>
    <t>1884*(40)</t>
  </si>
  <si>
    <t>68-69</t>
  </si>
  <si>
    <t>57-58</t>
  </si>
  <si>
    <t>1944 Zn(60)</t>
  </si>
  <si>
    <t>2003(5)</t>
  </si>
  <si>
    <t>56(30)</t>
  </si>
  <si>
    <t>38ABDJ</t>
  </si>
  <si>
    <t>doplnit 38E</t>
  </si>
  <si>
    <t>1875D*(10)</t>
  </si>
  <si>
    <t>1920E(50)</t>
  </si>
  <si>
    <t>42D</t>
  </si>
  <si>
    <t>74DFJ</t>
  </si>
  <si>
    <t>66D</t>
  </si>
  <si>
    <t>93ADFGJ</t>
  </si>
  <si>
    <t>87G(300)</t>
  </si>
  <si>
    <t>67F(25)</t>
  </si>
  <si>
    <t>67G(40)</t>
  </si>
  <si>
    <t>75FJ</t>
  </si>
  <si>
    <t>94J(25)</t>
  </si>
  <si>
    <t>71DF</t>
  </si>
  <si>
    <t>72G,hr.(30)</t>
  </si>
  <si>
    <t>75D(30)</t>
  </si>
  <si>
    <t>74F</t>
  </si>
  <si>
    <t>76G</t>
  </si>
  <si>
    <t>82F(30)</t>
  </si>
  <si>
    <t>88J</t>
  </si>
  <si>
    <t>92AFJ</t>
  </si>
  <si>
    <t>65J</t>
  </si>
  <si>
    <t>86,0/0(110)</t>
  </si>
  <si>
    <t>74-87</t>
  </si>
  <si>
    <t>88(12)</t>
  </si>
  <si>
    <t>89-94</t>
  </si>
  <si>
    <t>90(26)</t>
  </si>
  <si>
    <t>2018(10)</t>
  </si>
  <si>
    <t>27(20)</t>
  </si>
  <si>
    <t>65J(40)</t>
  </si>
  <si>
    <t>91ADF</t>
  </si>
  <si>
    <t>43-44(po 20)</t>
  </si>
  <si>
    <t>1981-97</t>
  </si>
  <si>
    <t>2007-17</t>
  </si>
  <si>
    <t>96-97</t>
  </si>
  <si>
    <t>2008-12</t>
  </si>
  <si>
    <t>2001-2</t>
  </si>
  <si>
    <t>2004-5</t>
  </si>
  <si>
    <t>2019(10)</t>
  </si>
  <si>
    <t>72DGJ</t>
  </si>
  <si>
    <t>80D</t>
  </si>
  <si>
    <t>75DG</t>
  </si>
  <si>
    <t>60J(80)</t>
  </si>
  <si>
    <t>70F</t>
  </si>
  <si>
    <t>70FJ</t>
  </si>
  <si>
    <t>80G(40)</t>
  </si>
  <si>
    <t>22D</t>
  </si>
  <si>
    <t>1922E, s opisem(250)</t>
  </si>
  <si>
    <t>23G(50)</t>
  </si>
  <si>
    <t>1927F(100)</t>
  </si>
  <si>
    <t>73F</t>
  </si>
  <si>
    <t>70DFJ</t>
  </si>
  <si>
    <t>75FGJ</t>
  </si>
  <si>
    <t>76DFJ</t>
  </si>
  <si>
    <t>92ADF</t>
  </si>
  <si>
    <t>63F</t>
  </si>
  <si>
    <t>86G</t>
  </si>
  <si>
    <t>2005, dr.hr.</t>
  </si>
  <si>
    <t>72-82</t>
  </si>
  <si>
    <t xml:space="preserve">  85, dr.hrany</t>
  </si>
  <si>
    <t>56DFJ(po 50)</t>
  </si>
  <si>
    <t>57J,hr.</t>
  </si>
  <si>
    <t>68D(80)</t>
  </si>
  <si>
    <t>68F(50)</t>
  </si>
  <si>
    <t>58J(60)</t>
  </si>
  <si>
    <t>1996J, pozlac.</t>
  </si>
  <si>
    <t>1972 Schiller, dr. korose(30)</t>
  </si>
  <si>
    <t>2010-15</t>
  </si>
  <si>
    <t>2013-15</t>
  </si>
  <si>
    <t>77-83</t>
  </si>
  <si>
    <t>91-96</t>
  </si>
  <si>
    <t>83 Wittenberg(500)</t>
  </si>
  <si>
    <t>Modře: novinky přidané v roce 2022</t>
  </si>
  <si>
    <t>1948-9</t>
  </si>
  <si>
    <t>84DF</t>
  </si>
  <si>
    <t>1850*(10)</t>
  </si>
  <si>
    <t>67J(30)</t>
  </si>
  <si>
    <t>79DGJ</t>
  </si>
  <si>
    <t>65DF</t>
  </si>
  <si>
    <t>66DFGJ(po 10)</t>
  </si>
  <si>
    <t>96ADFGJ</t>
  </si>
  <si>
    <t>87DFJ</t>
  </si>
  <si>
    <t>77DJ</t>
  </si>
  <si>
    <t>85DF</t>
  </si>
  <si>
    <t>94AF</t>
  </si>
  <si>
    <t>73(27)</t>
  </si>
  <si>
    <t>97(27)</t>
  </si>
  <si>
    <t>2020(10)</t>
  </si>
  <si>
    <t>83DF</t>
  </si>
  <si>
    <t>79DFG</t>
  </si>
  <si>
    <t>91ADFJ</t>
  </si>
  <si>
    <t>93AD</t>
  </si>
  <si>
    <t>73DFJ</t>
  </si>
  <si>
    <t>87(27)</t>
  </si>
  <si>
    <t>2007-14</t>
  </si>
  <si>
    <t>1950DF</t>
  </si>
  <si>
    <t>85DF(po 10)</t>
  </si>
  <si>
    <t>75D</t>
  </si>
  <si>
    <t>86F(100)</t>
  </si>
  <si>
    <t>67G(120)</t>
  </si>
  <si>
    <t>60-66</t>
  </si>
  <si>
    <t>80(135)</t>
  </si>
  <si>
    <t>81(135)</t>
  </si>
  <si>
    <t xml:space="preserve">  84, hrana(135)</t>
  </si>
  <si>
    <t>86(135)</t>
  </si>
  <si>
    <t>Poslední aktualizace:  Leden 2024</t>
  </si>
  <si>
    <t>Červeně:  novinky přidané v roce 2023</t>
  </si>
  <si>
    <t>v lednu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</si>
</sst>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ddd\ d\.\ mmmm\ yyyy"/>
  </numFmts>
  <fonts count="11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color indexed="9"/>
      <name val="Arial CE"/>
      <family val="2"/>
    </font>
    <font>
      <b/>
      <sz val="10"/>
      <color indexed="41"/>
      <name val="Arial CE"/>
      <family val="2"/>
    </font>
    <font>
      <sz val="10"/>
      <color indexed="41"/>
      <name val="Arial CE"/>
      <family val="2"/>
    </font>
    <font>
      <b/>
      <sz val="9"/>
      <color indexed="10"/>
      <name val="Arial CE"/>
      <family val="0"/>
    </font>
    <font>
      <sz val="10"/>
      <color indexed="14"/>
      <name val="Arial CE"/>
      <family val="0"/>
    </font>
    <font>
      <b/>
      <i/>
      <sz val="10"/>
      <color indexed="41"/>
      <name val="Arial CE"/>
      <family val="0"/>
    </font>
    <font>
      <b/>
      <sz val="8"/>
      <color indexed="10"/>
      <name val="Arial CE"/>
      <family val="0"/>
    </font>
    <font>
      <b/>
      <sz val="10"/>
      <color indexed="42"/>
      <name val="Arial CE"/>
      <family val="2"/>
    </font>
    <font>
      <sz val="10"/>
      <color indexed="42"/>
      <name val="Arial CE"/>
      <family val="2"/>
    </font>
    <font>
      <b/>
      <sz val="9"/>
      <color indexed="9"/>
      <name val="Arial CE"/>
      <family val="2"/>
    </font>
    <font>
      <b/>
      <sz val="10"/>
      <color indexed="9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8"/>
      <color indexed="12"/>
      <name val="Arial CE"/>
      <family val="0"/>
    </font>
    <font>
      <b/>
      <sz val="10"/>
      <color indexed="12"/>
      <name val="Arial"/>
      <family val="2"/>
    </font>
    <font>
      <b/>
      <sz val="8"/>
      <color indexed="9"/>
      <name val="Arial CE"/>
      <family val="2"/>
    </font>
    <font>
      <b/>
      <i/>
      <sz val="9"/>
      <color indexed="9"/>
      <name val="Arial CE"/>
      <family val="0"/>
    </font>
    <font>
      <b/>
      <i/>
      <sz val="9"/>
      <color indexed="12"/>
      <name val="Arial CE"/>
      <family val="0"/>
    </font>
    <font>
      <b/>
      <i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8"/>
      <color indexed="41"/>
      <name val="Arial CE"/>
      <family val="0"/>
    </font>
    <font>
      <b/>
      <sz val="10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7"/>
      <name val="Arial CE"/>
      <family val="0"/>
    </font>
    <font>
      <b/>
      <sz val="9"/>
      <color indexed="12"/>
      <name val="Arial CE"/>
      <family val="0"/>
    </font>
    <font>
      <sz val="10"/>
      <color indexed="27"/>
      <name val="Arial CE"/>
      <family val="0"/>
    </font>
    <font>
      <b/>
      <i/>
      <sz val="10"/>
      <color indexed="27"/>
      <name val="Arial CE"/>
      <family val="2"/>
    </font>
    <font>
      <b/>
      <i/>
      <sz val="10"/>
      <color indexed="9"/>
      <name val="Arial CE"/>
      <family val="0"/>
    </font>
    <font>
      <sz val="10"/>
      <color indexed="30"/>
      <name val="Arial CE"/>
      <family val="2"/>
    </font>
    <font>
      <b/>
      <sz val="10"/>
      <color indexed="30"/>
      <name val="Arial CE"/>
      <family val="0"/>
    </font>
    <font>
      <sz val="8"/>
      <color indexed="30"/>
      <name val="Arial CE"/>
      <family val="2"/>
    </font>
    <font>
      <i/>
      <sz val="10"/>
      <color indexed="27"/>
      <name val="Arial CE"/>
      <family val="0"/>
    </font>
    <font>
      <b/>
      <i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8"/>
      <color theme="0"/>
      <name val="Arial CE"/>
      <family val="0"/>
    </font>
    <font>
      <b/>
      <sz val="9"/>
      <color theme="0"/>
      <name val="Arial CE"/>
      <family val="0"/>
    </font>
    <font>
      <b/>
      <sz val="10"/>
      <color rgb="FFCCFFFF"/>
      <name val="Arial CE"/>
      <family val="0"/>
    </font>
    <font>
      <b/>
      <sz val="10"/>
      <color theme="0"/>
      <name val="Arial CE"/>
      <family val="0"/>
    </font>
    <font>
      <b/>
      <sz val="10"/>
      <color rgb="FF0000FF"/>
      <name val="Arial CE"/>
      <family val="0"/>
    </font>
    <font>
      <b/>
      <sz val="9"/>
      <color rgb="FF0000FF"/>
      <name val="Arial CE"/>
      <family val="0"/>
    </font>
    <font>
      <b/>
      <sz val="10"/>
      <color rgb="FFFF0000"/>
      <name val="Arial CE"/>
      <family val="0"/>
    </font>
    <font>
      <sz val="10"/>
      <color rgb="FFCCECFF"/>
      <name val="Arial CE"/>
      <family val="0"/>
    </font>
    <font>
      <sz val="10"/>
      <color rgb="FF0000CC"/>
      <name val="Arial CE"/>
      <family val="2"/>
    </font>
    <font>
      <b/>
      <i/>
      <sz val="10"/>
      <color rgb="FFCCFFFF"/>
      <name val="Arial CE"/>
      <family val="2"/>
    </font>
    <font>
      <sz val="10"/>
      <color rgb="FFFF0000"/>
      <name val="Arial CE"/>
      <family val="0"/>
    </font>
    <font>
      <sz val="9"/>
      <color theme="0"/>
      <name val="Arial CE"/>
      <family val="2"/>
    </font>
    <font>
      <b/>
      <i/>
      <sz val="10"/>
      <color theme="0"/>
      <name val="Arial CE"/>
      <family val="0"/>
    </font>
    <font>
      <b/>
      <i/>
      <sz val="9"/>
      <color theme="0"/>
      <name val="Arial CE"/>
      <family val="0"/>
    </font>
    <font>
      <sz val="10"/>
      <color rgb="FFCCFFFF"/>
      <name val="Arial CE"/>
      <family val="0"/>
    </font>
    <font>
      <sz val="8"/>
      <color theme="0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0"/>
    </font>
    <font>
      <sz val="10"/>
      <color rgb="FF0033CC"/>
      <name val="Arial CE"/>
      <family val="2"/>
    </font>
    <font>
      <b/>
      <sz val="10"/>
      <color rgb="FF0033CC"/>
      <name val="Arial CE"/>
      <family val="0"/>
    </font>
    <font>
      <sz val="8"/>
      <color rgb="FF0033CC"/>
      <name val="Arial CE"/>
      <family val="2"/>
    </font>
    <font>
      <sz val="10"/>
      <color rgb="FF0000FF"/>
      <name val="Arial CE"/>
      <family val="0"/>
    </font>
    <font>
      <sz val="8"/>
      <color rgb="FFFF0000"/>
      <name val="Arial CE"/>
      <family val="0"/>
    </font>
    <font>
      <sz val="9"/>
      <color rgb="FFFF0000"/>
      <name val="Arial CE"/>
      <family val="0"/>
    </font>
    <font>
      <b/>
      <i/>
      <sz val="10"/>
      <color rgb="FFFF0000"/>
      <name val="Arial CE"/>
      <family val="2"/>
    </font>
    <font>
      <b/>
      <sz val="8"/>
      <color rgb="FF0000FF"/>
      <name val="Arial CE"/>
      <family val="2"/>
    </font>
    <font>
      <b/>
      <sz val="10"/>
      <color theme="0"/>
      <name val="Arial"/>
      <family val="2"/>
    </font>
    <font>
      <i/>
      <sz val="10"/>
      <color rgb="FFCCFFFF"/>
      <name val="Arial CE"/>
      <family val="0"/>
    </font>
    <font>
      <b/>
      <i/>
      <sz val="10"/>
      <color rgb="FF0000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1" fillId="0" borderId="12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33" borderId="25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" fontId="15" fillId="33" borderId="2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15" fillId="33" borderId="25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1" fontId="15" fillId="33" borderId="2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8" fillId="33" borderId="13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1" fillId="33" borderId="23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19" fillId="33" borderId="23" xfId="0" applyFont="1" applyFill="1" applyBorder="1" applyAlignment="1">
      <alignment horizontal="left"/>
    </xf>
    <xf numFmtId="0" fontId="19" fillId="33" borderId="23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18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4" fillId="33" borderId="25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4" fillId="33" borderId="18" xfId="0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1" fillId="0" borderId="2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9" fillId="33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17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Alignment="1">
      <alignment/>
    </xf>
    <xf numFmtId="0" fontId="28" fillId="0" borderId="12" xfId="0" applyFont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28" fillId="33" borderId="23" xfId="0" applyFont="1" applyFill="1" applyBorder="1" applyAlignment="1">
      <alignment horizontal="center"/>
    </xf>
    <xf numFmtId="0" fontId="31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0" fontId="18" fillId="33" borderId="23" xfId="0" applyFont="1" applyFill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30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9" fillId="33" borderId="23" xfId="0" applyFont="1" applyFill="1" applyBorder="1" applyAlignment="1">
      <alignment horizontal="right"/>
    </xf>
    <xf numFmtId="0" fontId="18" fillId="35" borderId="11" xfId="0" applyFont="1" applyFill="1" applyBorder="1" applyAlignment="1">
      <alignment horizontal="left"/>
    </xf>
    <xf numFmtId="0" fontId="18" fillId="33" borderId="2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18" fillId="33" borderId="23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8" fillId="33" borderId="12" xfId="0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13" fillId="0" borderId="23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6" fillId="0" borderId="11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18" fillId="35" borderId="0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8" fillId="33" borderId="1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8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85" fillId="0" borderId="23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0" fontId="86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0" fillId="37" borderId="15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1" fontId="15" fillId="37" borderId="25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1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18" fillId="37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7" fillId="37" borderId="12" xfId="0" applyFont="1" applyFill="1" applyBorder="1" applyAlignment="1">
      <alignment horizontal="left"/>
    </xf>
    <xf numFmtId="0" fontId="18" fillId="37" borderId="12" xfId="0" applyFont="1" applyFill="1" applyBorder="1" applyAlignment="1">
      <alignment horizontal="center"/>
    </xf>
    <xf numFmtId="1" fontId="22" fillId="37" borderId="25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left"/>
    </xf>
    <xf numFmtId="0" fontId="0" fillId="37" borderId="19" xfId="0" applyFont="1" applyFill="1" applyBorder="1" applyAlignment="1">
      <alignment/>
    </xf>
    <xf numFmtId="0" fontId="1" fillId="37" borderId="12" xfId="0" applyFont="1" applyFill="1" applyBorder="1" applyAlignment="1">
      <alignment horizontal="left"/>
    </xf>
    <xf numFmtId="0" fontId="87" fillId="37" borderId="12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89" fillId="37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85" fillId="0" borderId="15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0" fontId="84" fillId="0" borderId="14" xfId="0" applyFont="1" applyFill="1" applyBorder="1" applyAlignment="1">
      <alignment horizontal="left"/>
    </xf>
    <xf numFmtId="0" fontId="87" fillId="37" borderId="23" xfId="0" applyFont="1" applyFill="1" applyBorder="1" applyAlignment="1">
      <alignment horizontal="center"/>
    </xf>
    <xf numFmtId="0" fontId="86" fillId="0" borderId="22" xfId="0" applyFont="1" applyFill="1" applyBorder="1" applyAlignment="1">
      <alignment horizontal="center"/>
    </xf>
    <xf numFmtId="0" fontId="85" fillId="0" borderId="23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8" fillId="0" borderId="23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85" fillId="0" borderId="17" xfId="0" applyFont="1" applyFill="1" applyBorder="1" applyAlignment="1">
      <alignment horizontal="center"/>
    </xf>
    <xf numFmtId="0" fontId="92" fillId="37" borderId="15" xfId="0" applyFont="1" applyFill="1" applyBorder="1" applyAlignment="1">
      <alignment horizontal="center"/>
    </xf>
    <xf numFmtId="0" fontId="93" fillId="0" borderId="0" xfId="0" applyFont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91" fillId="0" borderId="12" xfId="0" applyFont="1" applyFill="1" applyBorder="1" applyAlignment="1">
      <alignment/>
    </xf>
    <xf numFmtId="0" fontId="17" fillId="0" borderId="23" xfId="0" applyFont="1" applyFill="1" applyBorder="1" applyAlignment="1">
      <alignment horizontal="left"/>
    </xf>
    <xf numFmtId="0" fontId="88" fillId="0" borderId="19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7" fillId="37" borderId="12" xfId="0" applyFont="1" applyFill="1" applyBorder="1" applyAlignment="1">
      <alignment horizontal="center"/>
    </xf>
    <xf numFmtId="1" fontId="94" fillId="37" borderId="25" xfId="0" applyNumberFormat="1" applyFont="1" applyFill="1" applyBorder="1" applyAlignment="1">
      <alignment horizontal="center"/>
    </xf>
    <xf numFmtId="0" fontId="87" fillId="37" borderId="20" xfId="0" applyFont="1" applyFill="1" applyBorder="1" applyAlignment="1">
      <alignment horizontal="left"/>
    </xf>
    <xf numFmtId="0" fontId="0" fillId="33" borderId="25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center"/>
    </xf>
    <xf numFmtId="1" fontId="15" fillId="37" borderId="25" xfId="0" applyNumberFormat="1" applyFont="1" applyFill="1" applyBorder="1" applyAlignment="1">
      <alignment horizontal="center"/>
    </xf>
    <xf numFmtId="1" fontId="15" fillId="37" borderId="10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1" fillId="0" borderId="12" xfId="0" applyFont="1" applyFill="1" applyBorder="1" applyAlignment="1">
      <alignment horizontal="left"/>
    </xf>
    <xf numFmtId="0" fontId="95" fillId="0" borderId="23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96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84" fillId="0" borderId="23" xfId="0" applyFont="1" applyFill="1" applyBorder="1" applyAlignment="1">
      <alignment horizontal="center"/>
    </xf>
    <xf numFmtId="0" fontId="9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91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88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86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6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5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5" fillId="0" borderId="12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88" fillId="0" borderId="0" xfId="0" applyFont="1" applyFill="1" applyAlignment="1">
      <alignment/>
    </xf>
    <xf numFmtId="17" fontId="84" fillId="0" borderId="0" xfId="0" applyNumberFormat="1" applyFont="1" applyFill="1" applyAlignment="1">
      <alignment/>
    </xf>
    <xf numFmtId="0" fontId="88" fillId="0" borderId="14" xfId="0" applyFont="1" applyFill="1" applyBorder="1" applyAlignment="1">
      <alignment horizontal="left"/>
    </xf>
    <xf numFmtId="0" fontId="86" fillId="0" borderId="17" xfId="0" applyFont="1" applyFill="1" applyBorder="1" applyAlignment="1">
      <alignment horizontal="left"/>
    </xf>
    <xf numFmtId="0" fontId="88" fillId="0" borderId="11" xfId="0" applyFont="1" applyBorder="1" applyAlignment="1">
      <alignment/>
    </xf>
    <xf numFmtId="0" fontId="97" fillId="0" borderId="13" xfId="0" applyFont="1" applyBorder="1" applyAlignment="1">
      <alignment/>
    </xf>
    <xf numFmtId="0" fontId="88" fillId="0" borderId="11" xfId="0" applyNumberFormat="1" applyFont="1" applyFill="1" applyBorder="1" applyAlignment="1">
      <alignment horizontal="center"/>
    </xf>
    <xf numFmtId="0" fontId="97" fillId="0" borderId="12" xfId="0" applyFont="1" applyFill="1" applyBorder="1" applyAlignment="1">
      <alignment horizontal="center"/>
    </xf>
    <xf numFmtId="0" fontId="98" fillId="0" borderId="12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8" fillId="0" borderId="13" xfId="0" applyNumberFormat="1" applyFont="1" applyFill="1" applyBorder="1" applyAlignment="1">
      <alignment horizontal="center"/>
    </xf>
    <xf numFmtId="0" fontId="99" fillId="37" borderId="12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49" fontId="4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14" fontId="4" fillId="38" borderId="0" xfId="0" applyNumberFormat="1" applyFont="1" applyFill="1" applyAlignment="1">
      <alignment horizontal="left"/>
    </xf>
    <xf numFmtId="0" fontId="88" fillId="0" borderId="23" xfId="0" applyFont="1" applyFill="1" applyBorder="1" applyAlignment="1">
      <alignment horizontal="left"/>
    </xf>
    <xf numFmtId="0" fontId="87" fillId="33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left"/>
    </xf>
    <xf numFmtId="0" fontId="100" fillId="0" borderId="18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84" fillId="0" borderId="17" xfId="0" applyFont="1" applyFill="1" applyBorder="1" applyAlignment="1">
      <alignment horizontal="center"/>
    </xf>
    <xf numFmtId="0" fontId="84" fillId="0" borderId="23" xfId="0" applyFont="1" applyFill="1" applyBorder="1" applyAlignment="1">
      <alignment horizontal="left"/>
    </xf>
    <xf numFmtId="0" fontId="84" fillId="0" borderId="17" xfId="0" applyFont="1" applyFill="1" applyBorder="1" applyAlignment="1">
      <alignment horizontal="right"/>
    </xf>
    <xf numFmtId="0" fontId="88" fillId="0" borderId="16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17" fillId="0" borderId="20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5" fillId="0" borderId="0" xfId="0" applyFont="1" applyFill="1" applyAlignment="1">
      <alignment/>
    </xf>
    <xf numFmtId="0" fontId="95" fillId="0" borderId="24" xfId="0" applyFont="1" applyFill="1" applyBorder="1" applyAlignment="1">
      <alignment/>
    </xf>
    <xf numFmtId="0" fontId="100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91" fillId="0" borderId="17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102" fillId="0" borderId="17" xfId="0" applyFont="1" applyFill="1" applyBorder="1" applyAlignment="1">
      <alignment horizontal="center"/>
    </xf>
    <xf numFmtId="0" fontId="88" fillId="0" borderId="2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84" fillId="0" borderId="17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0" fontId="84" fillId="0" borderId="19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12" xfId="0" applyFont="1" applyFill="1" applyBorder="1" applyAlignment="1">
      <alignment/>
    </xf>
    <xf numFmtId="0" fontId="103" fillId="0" borderId="0" xfId="0" applyFont="1" applyAlignment="1">
      <alignment/>
    </xf>
    <xf numFmtId="49" fontId="91" fillId="0" borderId="0" xfId="0" applyNumberFormat="1" applyFont="1" applyAlignment="1">
      <alignment/>
    </xf>
    <xf numFmtId="0" fontId="95" fillId="0" borderId="0" xfId="0" applyFont="1" applyAlignment="1">
      <alignment/>
    </xf>
    <xf numFmtId="14" fontId="91" fillId="0" borderId="0" xfId="0" applyNumberFormat="1" applyFont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4" fillId="0" borderId="12" xfId="0" applyFont="1" applyFill="1" applyBorder="1" applyAlignment="1">
      <alignment horizontal="center"/>
    </xf>
    <xf numFmtId="0" fontId="104" fillId="0" borderId="0" xfId="0" applyFont="1" applyFill="1" applyAlignment="1">
      <alignment/>
    </xf>
    <xf numFmtId="0" fontId="104" fillId="0" borderId="17" xfId="0" applyFont="1" applyFill="1" applyBorder="1" applyAlignment="1">
      <alignment horizontal="center"/>
    </xf>
    <xf numFmtId="0" fontId="104" fillId="0" borderId="17" xfId="0" applyFont="1" applyFill="1" applyBorder="1" applyAlignment="1">
      <alignment horizontal="left"/>
    </xf>
    <xf numFmtId="0" fontId="104" fillId="0" borderId="12" xfId="0" applyFont="1" applyFill="1" applyBorder="1" applyAlignment="1">
      <alignment horizontal="left"/>
    </xf>
    <xf numFmtId="0" fontId="105" fillId="37" borderId="12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10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04" fillId="0" borderId="13" xfId="0" applyFont="1" applyFill="1" applyBorder="1" applyAlignment="1">
      <alignment/>
    </xf>
    <xf numFmtId="0" fontId="101" fillId="0" borderId="23" xfId="0" applyFont="1" applyFill="1" applyBorder="1" applyAlignment="1">
      <alignment/>
    </xf>
    <xf numFmtId="0" fontId="87" fillId="33" borderId="23" xfId="0" applyFont="1" applyFill="1" applyBorder="1" applyAlignment="1">
      <alignment horizontal="center"/>
    </xf>
    <xf numFmtId="0" fontId="99" fillId="33" borderId="23" xfId="0" applyFont="1" applyFill="1" applyBorder="1" applyAlignment="1">
      <alignment horizontal="center"/>
    </xf>
    <xf numFmtId="0" fontId="99" fillId="33" borderId="14" xfId="0" applyFont="1" applyFill="1" applyBorder="1" applyAlignment="1">
      <alignment horizontal="left"/>
    </xf>
    <xf numFmtId="0" fontId="87" fillId="33" borderId="23" xfId="0" applyFont="1" applyFill="1" applyBorder="1" applyAlignment="1">
      <alignment horizontal="left"/>
    </xf>
    <xf numFmtId="1" fontId="94" fillId="33" borderId="15" xfId="0" applyNumberFormat="1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/>
    </xf>
    <xf numFmtId="1" fontId="94" fillId="33" borderId="22" xfId="0" applyNumberFormat="1" applyFont="1" applyFill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left"/>
    </xf>
    <xf numFmtId="0" fontId="99" fillId="33" borderId="22" xfId="0" applyFont="1" applyFill="1" applyBorder="1" applyAlignment="1">
      <alignment horizontal="center"/>
    </xf>
    <xf numFmtId="0" fontId="87" fillId="33" borderId="19" xfId="0" applyFont="1" applyFill="1" applyBorder="1" applyAlignment="1">
      <alignment horizontal="left"/>
    </xf>
    <xf numFmtId="0" fontId="87" fillId="33" borderId="17" xfId="0" applyFont="1" applyFill="1" applyBorder="1" applyAlignment="1">
      <alignment horizontal="center"/>
    </xf>
    <xf numFmtId="0" fontId="87" fillId="33" borderId="17" xfId="0" applyFont="1" applyFill="1" applyBorder="1" applyAlignment="1">
      <alignment horizontal="left"/>
    </xf>
    <xf numFmtId="0" fontId="99" fillId="33" borderId="17" xfId="0" applyFont="1" applyFill="1" applyBorder="1" applyAlignment="1">
      <alignment horizontal="left"/>
    </xf>
    <xf numFmtId="0" fontId="99" fillId="33" borderId="17" xfId="0" applyFont="1" applyFill="1" applyBorder="1" applyAlignment="1">
      <alignment horizontal="center"/>
    </xf>
    <xf numFmtId="0" fontId="99" fillId="33" borderId="2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88" fillId="0" borderId="23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0" fontId="96" fillId="0" borderId="17" xfId="0" applyFont="1" applyFill="1" applyBorder="1" applyAlignment="1">
      <alignment horizontal="left"/>
    </xf>
    <xf numFmtId="0" fontId="84" fillId="0" borderId="16" xfId="0" applyFont="1" applyFill="1" applyBorder="1" applyAlignment="1">
      <alignment/>
    </xf>
    <xf numFmtId="0" fontId="86" fillId="0" borderId="18" xfId="0" applyFont="1" applyFill="1" applyBorder="1" applyAlignment="1">
      <alignment horizontal="left"/>
    </xf>
    <xf numFmtId="0" fontId="88" fillId="0" borderId="18" xfId="0" applyFont="1" applyFill="1" applyBorder="1" applyAlignment="1">
      <alignment/>
    </xf>
    <xf numFmtId="0" fontId="88" fillId="0" borderId="17" xfId="0" applyFont="1" applyFill="1" applyBorder="1" applyAlignment="1">
      <alignment horizontal="left"/>
    </xf>
    <xf numFmtId="0" fontId="91" fillId="33" borderId="23" xfId="0" applyFont="1" applyFill="1" applyBorder="1" applyAlignment="1">
      <alignment horizontal="center"/>
    </xf>
    <xf numFmtId="0" fontId="8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84" fillId="0" borderId="25" xfId="0" applyNumberFormat="1" applyFont="1" applyFill="1" applyBorder="1" applyAlignment="1">
      <alignment horizontal="center"/>
    </xf>
    <xf numFmtId="0" fontId="91" fillId="0" borderId="16" xfId="0" applyNumberFormat="1" applyFont="1" applyFill="1" applyBorder="1" applyAlignment="1">
      <alignment horizontal="center"/>
    </xf>
    <xf numFmtId="0" fontId="96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84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24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9" fontId="89" fillId="0" borderId="0" xfId="0" applyNumberFormat="1" applyFont="1" applyAlignment="1">
      <alignment/>
    </xf>
    <xf numFmtId="0" fontId="106" fillId="33" borderId="14" xfId="0" applyFont="1" applyFill="1" applyBorder="1" applyAlignment="1">
      <alignment horizontal="left"/>
    </xf>
    <xf numFmtId="0" fontId="91" fillId="0" borderId="23" xfId="0" applyFont="1" applyFill="1" applyBorder="1" applyAlignment="1">
      <alignment horizontal="center"/>
    </xf>
    <xf numFmtId="0" fontId="102" fillId="0" borderId="23" xfId="0" applyFont="1" applyFill="1" applyBorder="1" applyAlignment="1">
      <alignment horizontal="center"/>
    </xf>
    <xf numFmtId="0" fontId="101" fillId="0" borderId="23" xfId="0" applyFont="1" applyFill="1" applyBorder="1" applyAlignment="1">
      <alignment horizontal="center"/>
    </xf>
    <xf numFmtId="0" fontId="91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/>
    </xf>
    <xf numFmtId="0" fontId="86" fillId="0" borderId="14" xfId="0" applyFont="1" applyFill="1" applyBorder="1" applyAlignment="1">
      <alignment horizontal="center"/>
    </xf>
    <xf numFmtId="0" fontId="85" fillId="0" borderId="23" xfId="0" applyFont="1" applyFill="1" applyBorder="1" applyAlignment="1">
      <alignment/>
    </xf>
    <xf numFmtId="0" fontId="84" fillId="0" borderId="23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0" fontId="88" fillId="0" borderId="23" xfId="0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0" fontId="85" fillId="0" borderId="16" xfId="0" applyFont="1" applyFill="1" applyBorder="1" applyAlignment="1">
      <alignment horizontal="center"/>
    </xf>
    <xf numFmtId="0" fontId="88" fillId="0" borderId="14" xfId="0" applyFont="1" applyFill="1" applyBorder="1" applyAlignment="1">
      <alignment/>
    </xf>
    <xf numFmtId="0" fontId="88" fillId="0" borderId="0" xfId="0" applyFont="1" applyFill="1" applyBorder="1" applyAlignment="1">
      <alignment horizontal="left"/>
    </xf>
    <xf numFmtId="0" fontId="96" fillId="0" borderId="13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91" fillId="0" borderId="0" xfId="0" applyFont="1" applyFill="1" applyAlignment="1">
      <alignment horizontal="center"/>
    </xf>
    <xf numFmtId="0" fontId="95" fillId="0" borderId="0" xfId="0" applyNumberFormat="1" applyFont="1" applyAlignment="1">
      <alignment/>
    </xf>
    <xf numFmtId="1" fontId="95" fillId="0" borderId="0" xfId="0" applyNumberFormat="1" applyFont="1" applyAlignment="1">
      <alignment/>
    </xf>
    <xf numFmtId="0" fontId="107" fillId="0" borderId="2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88" fillId="0" borderId="14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22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0" fontId="95" fillId="0" borderId="12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91" fillId="0" borderId="17" xfId="0" applyFont="1" applyFill="1" applyBorder="1" applyAlignment="1">
      <alignment/>
    </xf>
    <xf numFmtId="0" fontId="108" fillId="0" borderId="0" xfId="0" applyFont="1" applyFill="1" applyBorder="1" applyAlignment="1">
      <alignment horizontal="center"/>
    </xf>
    <xf numFmtId="0" fontId="95" fillId="0" borderId="0" xfId="0" applyFont="1" applyFill="1" applyAlignment="1">
      <alignment/>
    </xf>
    <xf numFmtId="0" fontId="11" fillId="0" borderId="22" xfId="0" applyNumberFormat="1" applyFont="1" applyFill="1" applyBorder="1" applyAlignment="1">
      <alignment horizontal="center"/>
    </xf>
    <xf numFmtId="0" fontId="91" fillId="0" borderId="16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1" fontId="109" fillId="33" borderId="16" xfId="0" applyNumberFormat="1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91" fillId="33" borderId="24" xfId="0" applyFont="1" applyFill="1" applyBorder="1" applyAlignment="1">
      <alignment horizontal="left"/>
    </xf>
    <xf numFmtId="1" fontId="91" fillId="33" borderId="10" xfId="0" applyNumberFormat="1" applyFont="1" applyFill="1" applyBorder="1" applyAlignment="1">
      <alignment horizontal="center"/>
    </xf>
    <xf numFmtId="0" fontId="87" fillId="37" borderId="23" xfId="0" applyFont="1" applyFill="1" applyBorder="1" applyAlignment="1">
      <alignment/>
    </xf>
    <xf numFmtId="0" fontId="99" fillId="37" borderId="23" xfId="0" applyFont="1" applyFill="1" applyBorder="1" applyAlignment="1">
      <alignment horizontal="left"/>
    </xf>
    <xf numFmtId="0" fontId="87" fillId="37" borderId="23" xfId="0" applyFont="1" applyFill="1" applyBorder="1" applyAlignment="1">
      <alignment horizontal="left"/>
    </xf>
    <xf numFmtId="0" fontId="87" fillId="37" borderId="23" xfId="0" applyFont="1" applyFill="1" applyBorder="1" applyAlignment="1">
      <alignment horizontal="center"/>
    </xf>
    <xf numFmtId="0" fontId="87" fillId="37" borderId="19" xfId="0" applyFont="1" applyFill="1" applyBorder="1" applyAlignment="1">
      <alignment horizontal="left"/>
    </xf>
    <xf numFmtId="0" fontId="99" fillId="37" borderId="17" xfId="0" applyFont="1" applyFill="1" applyBorder="1" applyAlignment="1">
      <alignment horizontal="center"/>
    </xf>
    <xf numFmtId="0" fontId="99" fillId="37" borderId="17" xfId="0" applyFont="1" applyFill="1" applyBorder="1" applyAlignment="1">
      <alignment horizontal="left"/>
    </xf>
    <xf numFmtId="0" fontId="87" fillId="37" borderId="17" xfId="0" applyFont="1" applyFill="1" applyBorder="1" applyAlignment="1">
      <alignment/>
    </xf>
    <xf numFmtId="0" fontId="87" fillId="37" borderId="17" xfId="0" applyFont="1" applyFill="1" applyBorder="1" applyAlignment="1">
      <alignment horizontal="left"/>
    </xf>
    <xf numFmtId="1" fontId="94" fillId="37" borderId="21" xfId="0" applyNumberFormat="1" applyFont="1" applyFill="1" applyBorder="1" applyAlignment="1">
      <alignment horizontal="center"/>
    </xf>
    <xf numFmtId="0" fontId="89" fillId="0" borderId="12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center"/>
    </xf>
    <xf numFmtId="0" fontId="89" fillId="0" borderId="23" xfId="0" applyFont="1" applyFill="1" applyBorder="1" applyAlignment="1">
      <alignment/>
    </xf>
    <xf numFmtId="0" fontId="89" fillId="0" borderId="23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Fill="1" applyAlignment="1">
      <alignment horizontal="center"/>
    </xf>
    <xf numFmtId="0" fontId="89" fillId="0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center"/>
    </xf>
    <xf numFmtId="0" fontId="91" fillId="37" borderId="12" xfId="0" applyFont="1" applyFill="1" applyBorder="1" applyAlignment="1">
      <alignment horizontal="center"/>
    </xf>
    <xf numFmtId="0" fontId="110" fillId="0" borderId="16" xfId="0" applyFont="1" applyFill="1" applyBorder="1" applyAlignment="1">
      <alignment horizontal="center"/>
    </xf>
    <xf numFmtId="0" fontId="89" fillId="0" borderId="25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18" fillId="37" borderId="18" xfId="0" applyFont="1" applyFill="1" applyBorder="1" applyAlignment="1">
      <alignment horizontal="left"/>
    </xf>
    <xf numFmtId="0" fontId="4" fillId="37" borderId="0" xfId="0" applyFont="1" applyFill="1" applyBorder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left"/>
    </xf>
    <xf numFmtId="0" fontId="19" fillId="37" borderId="0" xfId="0" applyFont="1" applyFill="1" applyBorder="1" applyAlignment="1">
      <alignment horizontal="center"/>
    </xf>
    <xf numFmtId="0" fontId="21" fillId="37" borderId="22" xfId="0" applyFont="1" applyFill="1" applyBorder="1" applyAlignment="1">
      <alignment horizontal="center"/>
    </xf>
    <xf numFmtId="0" fontId="19" fillId="37" borderId="18" xfId="0" applyFont="1" applyFill="1" applyBorder="1" applyAlignment="1">
      <alignment/>
    </xf>
    <xf numFmtId="0" fontId="91" fillId="37" borderId="0" xfId="0" applyFont="1" applyFill="1" applyBorder="1" applyAlignment="1">
      <alignment horizontal="left"/>
    </xf>
    <xf numFmtId="0" fontId="24" fillId="37" borderId="0" xfId="0" applyFont="1" applyFill="1" applyBorder="1" applyAlignment="1">
      <alignment horizontal="left"/>
    </xf>
    <xf numFmtId="0" fontId="18" fillId="37" borderId="18" xfId="0" applyFont="1" applyFill="1" applyBorder="1" applyAlignment="1">
      <alignment/>
    </xf>
    <xf numFmtId="0" fontId="21" fillId="37" borderId="0" xfId="0" applyFont="1" applyFill="1" applyBorder="1" applyAlignment="1">
      <alignment horizontal="left"/>
    </xf>
    <xf numFmtId="0" fontId="18" fillId="37" borderId="0" xfId="0" applyFont="1" applyFill="1" applyBorder="1" applyAlignment="1">
      <alignment horizontal="left"/>
    </xf>
    <xf numFmtId="0" fontId="91" fillId="37" borderId="0" xfId="0" applyFont="1" applyFill="1" applyBorder="1" applyAlignment="1">
      <alignment horizontal="center"/>
    </xf>
    <xf numFmtId="0" fontId="91" fillId="37" borderId="22" xfId="0" applyFont="1" applyFill="1" applyBorder="1" applyAlignment="1">
      <alignment horizontal="center"/>
    </xf>
    <xf numFmtId="0" fontId="24" fillId="37" borderId="18" xfId="0" applyFont="1" applyFill="1" applyBorder="1" applyAlignment="1">
      <alignment/>
    </xf>
    <xf numFmtId="0" fontId="95" fillId="37" borderId="0" xfId="0" applyFont="1" applyFill="1" applyBorder="1" applyAlignment="1">
      <alignment horizontal="center"/>
    </xf>
    <xf numFmtId="0" fontId="91" fillId="37" borderId="12" xfId="0" applyFont="1" applyFill="1" applyBorder="1" applyAlignment="1">
      <alignment horizontal="left"/>
    </xf>
    <xf numFmtId="0" fontId="21" fillId="37" borderId="13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19" fillId="37" borderId="12" xfId="0" applyFont="1" applyFill="1" applyBorder="1" applyAlignment="1">
      <alignment horizontal="center"/>
    </xf>
    <xf numFmtId="1" fontId="94" fillId="33" borderId="25" xfId="0" applyNumberFormat="1" applyFont="1" applyFill="1" applyBorder="1" applyAlignment="1">
      <alignment horizontal="center"/>
    </xf>
    <xf numFmtId="0" fontId="87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91" fillId="38" borderId="0" xfId="0" applyFont="1" applyFill="1" applyAlignment="1">
      <alignment/>
    </xf>
    <xf numFmtId="0" fontId="88" fillId="0" borderId="11" xfId="0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84" fillId="0" borderId="1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89" fillId="0" borderId="23" xfId="0" applyFont="1" applyFill="1" applyBorder="1" applyAlignment="1">
      <alignment horizontal="center"/>
    </xf>
    <xf numFmtId="0" fontId="99" fillId="33" borderId="23" xfId="0" applyFont="1" applyFill="1" applyBorder="1" applyAlignment="1">
      <alignment horizontal="center"/>
    </xf>
    <xf numFmtId="0" fontId="88" fillId="0" borderId="10" xfId="0" applyNumberFormat="1" applyFont="1" applyFill="1" applyBorder="1" applyAlignment="1">
      <alignment horizontal="center"/>
    </xf>
    <xf numFmtId="0" fontId="88" fillId="0" borderId="17" xfId="0" applyFont="1" applyFill="1" applyBorder="1" applyAlignment="1">
      <alignment horizontal="left"/>
    </xf>
    <xf numFmtId="0" fontId="111" fillId="0" borderId="12" xfId="0" applyFont="1" applyFill="1" applyBorder="1" applyAlignment="1">
      <alignment/>
    </xf>
    <xf numFmtId="0" fontId="39" fillId="0" borderId="0" xfId="0" applyFont="1" applyAlignment="1">
      <alignment/>
    </xf>
    <xf numFmtId="0" fontId="9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91" fillId="0" borderId="0" xfId="0" applyFont="1" applyFill="1" applyAlignment="1">
      <alignment/>
    </xf>
    <xf numFmtId="0" fontId="88" fillId="0" borderId="11" xfId="0" applyFont="1" applyFill="1" applyBorder="1" applyAlignment="1">
      <alignment/>
    </xf>
    <xf numFmtId="0" fontId="84" fillId="0" borderId="13" xfId="0" applyFont="1" applyBorder="1" applyAlignment="1">
      <alignment/>
    </xf>
    <xf numFmtId="0" fontId="84" fillId="0" borderId="11" xfId="0" applyNumberFormat="1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100" fillId="0" borderId="13" xfId="0" applyNumberFormat="1" applyFont="1" applyBorder="1" applyAlignment="1">
      <alignment horizontal="center"/>
    </xf>
    <xf numFmtId="0" fontId="88" fillId="39" borderId="12" xfId="0" applyFont="1" applyFill="1" applyBorder="1" applyAlignment="1">
      <alignment horizontal="left"/>
    </xf>
    <xf numFmtId="0" fontId="96" fillId="39" borderId="12" xfId="0" applyFont="1" applyFill="1" applyBorder="1" applyAlignment="1">
      <alignment horizontal="left"/>
    </xf>
    <xf numFmtId="0" fontId="95" fillId="0" borderId="15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108" fillId="0" borderId="22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108" fillId="0" borderId="17" xfId="0" applyFont="1" applyFill="1" applyBorder="1" applyAlignment="1">
      <alignment horizontal="center"/>
    </xf>
    <xf numFmtId="0" fontId="102" fillId="0" borderId="17" xfId="0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center"/>
    </xf>
    <xf numFmtId="0" fontId="86" fillId="0" borderId="12" xfId="0" applyFont="1" applyFill="1" applyBorder="1" applyAlignment="1">
      <alignment horizontal="right"/>
    </xf>
    <xf numFmtId="1" fontId="112" fillId="37" borderId="10" xfId="0" applyNumberFormat="1" applyFont="1" applyFill="1" applyBorder="1" applyAlignment="1">
      <alignment horizontal="center"/>
    </xf>
    <xf numFmtId="0" fontId="99" fillId="33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/>
    </xf>
    <xf numFmtId="0" fontId="84" fillId="0" borderId="13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85" fillId="0" borderId="22" xfId="0" applyFont="1" applyFill="1" applyBorder="1" applyAlignment="1">
      <alignment horizontal="center"/>
    </xf>
    <xf numFmtId="0" fontId="88" fillId="0" borderId="11" xfId="0" applyFont="1" applyBorder="1" applyAlignment="1">
      <alignment/>
    </xf>
    <xf numFmtId="0" fontId="88" fillId="0" borderId="13" xfId="0" applyFont="1" applyBorder="1" applyAlignment="1">
      <alignment/>
    </xf>
    <xf numFmtId="0" fontId="88" fillId="0" borderId="11" xfId="0" applyFont="1" applyFill="1" applyBorder="1" applyAlignment="1">
      <alignment horizontal="left"/>
    </xf>
    <xf numFmtId="0" fontId="84" fillId="0" borderId="12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8" fillId="0" borderId="13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1" fillId="37" borderId="2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89" fillId="0" borderId="13" xfId="0" applyNumberFormat="1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left"/>
    </xf>
    <xf numFmtId="0" fontId="89" fillId="0" borderId="12" xfId="0" applyFont="1" applyFill="1" applyBorder="1" applyAlignment="1">
      <alignment horizontal="left"/>
    </xf>
    <xf numFmtId="0" fontId="110" fillId="0" borderId="12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23" xfId="0" applyFont="1" applyFill="1" applyBorder="1" applyAlignment="1">
      <alignment horizontal="center"/>
    </xf>
    <xf numFmtId="0" fontId="90" fillId="0" borderId="15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10" fillId="0" borderId="18" xfId="0" applyFont="1" applyFill="1" applyBorder="1" applyAlignment="1">
      <alignment horizontal="left"/>
    </xf>
    <xf numFmtId="0" fontId="110" fillId="0" borderId="23" xfId="0" applyFont="1" applyFill="1" applyBorder="1" applyAlignment="1">
      <alignment horizontal="center"/>
    </xf>
    <xf numFmtId="0" fontId="110" fillId="0" borderId="23" xfId="0" applyFont="1" applyFill="1" applyBorder="1" applyAlignment="1">
      <alignment horizontal="left"/>
    </xf>
    <xf numFmtId="0" fontId="110" fillId="0" borderId="17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left"/>
    </xf>
    <xf numFmtId="0" fontId="90" fillId="0" borderId="22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0" fontId="89" fillId="0" borderId="15" xfId="0" applyFont="1" applyFill="1" applyBorder="1" applyAlignment="1">
      <alignment horizontal="center"/>
    </xf>
    <xf numFmtId="0" fontId="89" fillId="0" borderId="23" xfId="0" applyFont="1" applyFill="1" applyBorder="1" applyAlignment="1">
      <alignment/>
    </xf>
    <xf numFmtId="0" fontId="89" fillId="0" borderId="23" xfId="0" applyFont="1" applyFill="1" applyBorder="1" applyAlignment="1">
      <alignment horizontal="left"/>
    </xf>
    <xf numFmtId="0" fontId="89" fillId="0" borderId="19" xfId="0" applyFont="1" applyFill="1" applyBorder="1" applyAlignment="1">
      <alignment/>
    </xf>
    <xf numFmtId="0" fontId="89" fillId="0" borderId="12" xfId="0" applyFont="1" applyFill="1" applyBorder="1" applyAlignment="1">
      <alignment horizontal="center"/>
    </xf>
    <xf numFmtId="0" fontId="89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90" fillId="0" borderId="0" xfId="0" applyFont="1" applyFill="1" applyBorder="1" applyAlignment="1">
      <alignment horizontal="left"/>
    </xf>
    <xf numFmtId="0" fontId="89" fillId="0" borderId="18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19" xfId="0" applyFont="1" applyFill="1" applyBorder="1" applyAlignment="1">
      <alignment/>
    </xf>
    <xf numFmtId="0" fontId="89" fillId="37" borderId="0" xfId="0" applyFont="1" applyFill="1" applyBorder="1" applyAlignment="1">
      <alignment/>
    </xf>
    <xf numFmtId="0" fontId="89" fillId="0" borderId="12" xfId="0" applyFont="1" applyFill="1" applyBorder="1" applyAlignment="1">
      <alignment/>
    </xf>
    <xf numFmtId="0" fontId="89" fillId="37" borderId="18" xfId="0" applyFont="1" applyFill="1" applyBorder="1" applyAlignment="1">
      <alignment horizontal="left"/>
    </xf>
    <xf numFmtId="0" fontId="89" fillId="37" borderId="12" xfId="0" applyFont="1" applyFill="1" applyBorder="1" applyAlignment="1">
      <alignment/>
    </xf>
    <xf numFmtId="0" fontId="89" fillId="37" borderId="11" xfId="0" applyFont="1" applyFill="1" applyBorder="1" applyAlignment="1">
      <alignment horizontal="left"/>
    </xf>
    <xf numFmtId="0" fontId="89" fillId="37" borderId="12" xfId="0" applyFont="1" applyFill="1" applyBorder="1" applyAlignment="1">
      <alignment horizontal="left"/>
    </xf>
    <xf numFmtId="1" fontId="89" fillId="37" borderId="13" xfId="0" applyNumberFormat="1" applyFont="1" applyFill="1" applyBorder="1" applyAlignment="1">
      <alignment horizontal="center"/>
    </xf>
    <xf numFmtId="0" fontId="106" fillId="0" borderId="0" xfId="0" applyFont="1" applyAlignment="1">
      <alignment/>
    </xf>
    <xf numFmtId="0" fontId="89" fillId="0" borderId="15" xfId="0" applyFont="1" applyFill="1" applyBorder="1" applyAlignment="1">
      <alignment horizontal="left"/>
    </xf>
    <xf numFmtId="0" fontId="89" fillId="0" borderId="15" xfId="0" applyFont="1" applyFill="1" applyBorder="1" applyAlignment="1">
      <alignment horizontal="right"/>
    </xf>
    <xf numFmtId="1" fontId="113" fillId="37" borderId="25" xfId="0" applyNumberFormat="1" applyFont="1" applyFill="1" applyBorder="1" applyAlignment="1">
      <alignment horizontal="center"/>
    </xf>
    <xf numFmtId="0" fontId="89" fillId="33" borderId="25" xfId="0" applyFont="1" applyFill="1" applyBorder="1" applyAlignment="1">
      <alignment horizontal="left"/>
    </xf>
    <xf numFmtId="0" fontId="89" fillId="0" borderId="15" xfId="0" applyFont="1" applyBorder="1" applyAlignment="1">
      <alignment horizontal="center"/>
    </xf>
    <xf numFmtId="0" fontId="91" fillId="0" borderId="16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left"/>
    </xf>
    <xf numFmtId="0" fontId="84" fillId="0" borderId="13" xfId="0" applyFont="1" applyFill="1" applyBorder="1" applyAlignment="1">
      <alignment/>
    </xf>
    <xf numFmtId="0" fontId="87" fillId="37" borderId="0" xfId="0" applyFont="1" applyFill="1" applyBorder="1" applyAlignment="1">
      <alignment horizontal="left"/>
    </xf>
    <xf numFmtId="0" fontId="99" fillId="37" borderId="0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left"/>
    </xf>
    <xf numFmtId="0" fontId="88" fillId="0" borderId="13" xfId="0" applyFont="1" applyFill="1" applyBorder="1" applyAlignment="1">
      <alignment horizontal="left"/>
    </xf>
    <xf numFmtId="0" fontId="91" fillId="0" borderId="11" xfId="0" applyFont="1" applyFill="1" applyBorder="1" applyAlignment="1">
      <alignment horizontal="center"/>
    </xf>
    <xf numFmtId="0" fontId="91" fillId="0" borderId="13" xfId="0" applyNumberFormat="1" applyFont="1" applyFill="1" applyBorder="1" applyAlignment="1">
      <alignment horizontal="center"/>
    </xf>
    <xf numFmtId="0" fontId="91" fillId="0" borderId="11" xfId="0" applyFont="1" applyFill="1" applyBorder="1" applyAlignment="1">
      <alignment/>
    </xf>
    <xf numFmtId="0" fontId="91" fillId="0" borderId="12" xfId="0" applyFont="1" applyFill="1" applyBorder="1" applyAlignment="1">
      <alignment horizontal="left"/>
    </xf>
    <xf numFmtId="0" fontId="91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91" fillId="0" borderId="13" xfId="0" applyFont="1" applyFill="1" applyBorder="1" applyAlignment="1">
      <alignment/>
    </xf>
    <xf numFmtId="0" fontId="102" fillId="0" borderId="14" xfId="0" applyFont="1" applyFill="1" applyBorder="1" applyAlignment="1">
      <alignment horizontal="center"/>
    </xf>
    <xf numFmtId="0" fontId="91" fillId="0" borderId="18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center"/>
    </xf>
    <xf numFmtId="0" fontId="91" fillId="0" borderId="21" xfId="0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left"/>
    </xf>
    <xf numFmtId="0" fontId="102" fillId="0" borderId="22" xfId="0" applyFont="1" applyFill="1" applyBorder="1" applyAlignment="1">
      <alignment horizontal="center"/>
    </xf>
    <xf numFmtId="0" fontId="101" fillId="0" borderId="19" xfId="0" applyFont="1" applyFill="1" applyBorder="1" applyAlignment="1">
      <alignment horizontal="center"/>
    </xf>
    <xf numFmtId="0" fontId="101" fillId="0" borderId="17" xfId="0" applyFont="1" applyFill="1" applyBorder="1" applyAlignment="1">
      <alignment horizontal="center"/>
    </xf>
    <xf numFmtId="0" fontId="102" fillId="0" borderId="23" xfId="0" applyFont="1" applyFill="1" applyBorder="1" applyAlignment="1">
      <alignment horizontal="center"/>
    </xf>
    <xf numFmtId="0" fontId="102" fillId="0" borderId="18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5" fillId="37" borderId="0" xfId="0" applyFont="1" applyFill="1" applyBorder="1" applyAlignment="1">
      <alignment horizontal="left"/>
    </xf>
    <xf numFmtId="0" fontId="91" fillId="37" borderId="0" xfId="0" applyFont="1" applyFill="1" applyBorder="1" applyAlignment="1">
      <alignment/>
    </xf>
    <xf numFmtId="0" fontId="91" fillId="0" borderId="1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right"/>
    </xf>
    <xf numFmtId="0" fontId="101" fillId="38" borderId="23" xfId="0" applyFont="1" applyFill="1" applyBorder="1" applyAlignment="1">
      <alignment horizontal="center"/>
    </xf>
    <xf numFmtId="0" fontId="101" fillId="38" borderId="17" xfId="0" applyFont="1" applyFill="1" applyBorder="1" applyAlignment="1">
      <alignment horizontal="center"/>
    </xf>
    <xf numFmtId="0" fontId="101" fillId="0" borderId="15" xfId="0" applyFont="1" applyFill="1" applyBorder="1" applyAlignment="1">
      <alignment horizontal="center"/>
    </xf>
    <xf numFmtId="0" fontId="91" fillId="0" borderId="22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left"/>
    </xf>
    <xf numFmtId="0" fontId="91" fillId="37" borderId="0" xfId="0" applyFont="1" applyFill="1" applyBorder="1" applyAlignment="1">
      <alignment horizontal="left"/>
    </xf>
    <xf numFmtId="0" fontId="91" fillId="37" borderId="0" xfId="0" applyFont="1" applyFill="1" applyBorder="1" applyAlignment="1">
      <alignment horizontal="center"/>
    </xf>
    <xf numFmtId="0" fontId="91" fillId="37" borderId="18" xfId="0" applyFont="1" applyFill="1" applyBorder="1" applyAlignment="1">
      <alignment/>
    </xf>
    <xf numFmtId="0" fontId="91" fillId="0" borderId="14" xfId="0" applyFont="1" applyFill="1" applyBorder="1" applyAlignment="1">
      <alignment horizontal="center"/>
    </xf>
    <xf numFmtId="0" fontId="91" fillId="0" borderId="14" xfId="0" applyFont="1" applyFill="1" applyBorder="1" applyAlignment="1">
      <alignment/>
    </xf>
    <xf numFmtId="0" fontId="87" fillId="33" borderId="14" xfId="0" applyFont="1" applyFill="1" applyBorder="1" applyAlignment="1">
      <alignment horizontal="left"/>
    </xf>
    <xf numFmtId="0" fontId="87" fillId="33" borderId="23" xfId="0" applyFont="1" applyFill="1" applyBorder="1" applyAlignment="1">
      <alignment horizontal="center"/>
    </xf>
    <xf numFmtId="0" fontId="87" fillId="33" borderId="23" xfId="0" applyFont="1" applyFill="1" applyBorder="1" applyAlignment="1">
      <alignment horizontal="left"/>
    </xf>
    <xf numFmtId="1" fontId="94" fillId="33" borderId="25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/>
    </xf>
    <xf numFmtId="0" fontId="91" fillId="38" borderId="17" xfId="0" applyFont="1" applyFill="1" applyBorder="1" applyAlignment="1">
      <alignment horizontal="center"/>
    </xf>
    <xf numFmtId="0" fontId="102" fillId="0" borderId="16" xfId="0" applyFont="1" applyFill="1" applyBorder="1" applyAlignment="1">
      <alignment horizontal="center"/>
    </xf>
    <xf numFmtId="0" fontId="101" fillId="38" borderId="0" xfId="0" applyFont="1" applyFill="1" applyAlignment="1">
      <alignment/>
    </xf>
    <xf numFmtId="0" fontId="101" fillId="38" borderId="0" xfId="0" applyFont="1" applyFill="1" applyBorder="1" applyAlignment="1">
      <alignment horizontal="center"/>
    </xf>
    <xf numFmtId="0" fontId="102" fillId="38" borderId="0" xfId="0" applyFont="1" applyFill="1" applyBorder="1" applyAlignment="1">
      <alignment horizontal="center"/>
    </xf>
    <xf numFmtId="0" fontId="101" fillId="38" borderId="0" xfId="0" applyFont="1" applyFill="1" applyBorder="1" applyAlignment="1">
      <alignment horizontal="center"/>
    </xf>
    <xf numFmtId="0" fontId="101" fillId="38" borderId="12" xfId="0" applyFont="1" applyFill="1" applyBorder="1" applyAlignment="1">
      <alignment horizontal="center"/>
    </xf>
    <xf numFmtId="0" fontId="91" fillId="38" borderId="23" xfId="0" applyFont="1" applyFill="1" applyBorder="1" applyAlignment="1">
      <alignment horizontal="center"/>
    </xf>
    <xf numFmtId="0" fontId="91" fillId="38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101" fillId="38" borderId="14" xfId="0" applyFont="1" applyFill="1" applyBorder="1" applyAlignment="1">
      <alignment horizontal="center"/>
    </xf>
    <xf numFmtId="0" fontId="102" fillId="38" borderId="18" xfId="0" applyFont="1" applyFill="1" applyBorder="1" applyAlignment="1">
      <alignment horizontal="center"/>
    </xf>
    <xf numFmtId="0" fontId="91" fillId="38" borderId="0" xfId="0" applyFont="1" applyFill="1" applyBorder="1" applyAlignment="1">
      <alignment horizontal="center"/>
    </xf>
    <xf numFmtId="0" fontId="89" fillId="0" borderId="18" xfId="0" applyFont="1" applyFill="1" applyBorder="1" applyAlignment="1">
      <alignment horizontal="left"/>
    </xf>
    <xf numFmtId="0" fontId="103" fillId="38" borderId="0" xfId="0" applyFont="1" applyFill="1" applyAlignment="1">
      <alignment/>
    </xf>
    <xf numFmtId="0" fontId="101" fillId="0" borderId="23" xfId="0" applyFont="1" applyFill="1" applyBorder="1" applyAlignment="1">
      <alignment horizontal="left"/>
    </xf>
    <xf numFmtId="0" fontId="101" fillId="0" borderId="23" xfId="0" applyFont="1" applyFill="1" applyBorder="1" applyAlignment="1">
      <alignment horizontal="center"/>
    </xf>
    <xf numFmtId="0" fontId="102" fillId="0" borderId="17" xfId="0" applyFont="1" applyFill="1" applyBorder="1" applyAlignment="1">
      <alignment horizontal="center"/>
    </xf>
    <xf numFmtId="0" fontId="101" fillId="0" borderId="16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2" fillId="0" borderId="16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101" fillId="0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0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8.125" style="2" customWidth="1"/>
    <col min="2" max="2" width="7.375" style="2" customWidth="1"/>
    <col min="3" max="12" width="7.125" style="2" customWidth="1"/>
    <col min="13" max="13" width="6.625" style="44" customWidth="1"/>
    <col min="14" max="14" width="5.875" style="2" hidden="1" customWidth="1"/>
    <col min="15" max="15" width="9.125" style="568" customWidth="1"/>
    <col min="16" max="16384" width="9.125" style="2" customWidth="1"/>
  </cols>
  <sheetData>
    <row r="1" spans="1:16" ht="12.75">
      <c r="A1" s="30" t="s">
        <v>1214</v>
      </c>
      <c r="D1" s="67"/>
      <c r="F1" s="873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3" t="s">
        <v>0</v>
      </c>
      <c r="O1" s="766" t="s">
        <v>0</v>
      </c>
      <c r="P1" s="68">
        <v>24</v>
      </c>
    </row>
    <row r="2" spans="1:16" ht="12.75">
      <c r="A2" s="30"/>
      <c r="D2" s="67"/>
      <c r="F2" s="873"/>
      <c r="H2" s="2" t="s">
        <v>0</v>
      </c>
      <c r="I2" s="2" t="s">
        <v>0</v>
      </c>
      <c r="J2" s="2" t="s">
        <v>0</v>
      </c>
      <c r="K2" s="2" t="s">
        <v>0</v>
      </c>
      <c r="M2" s="3"/>
      <c r="O2" s="766"/>
      <c r="P2" s="68"/>
    </row>
    <row r="3" spans="1:16" ht="12.75">
      <c r="A3" s="749" t="s">
        <v>1181</v>
      </c>
      <c r="B3" s="665"/>
      <c r="C3" s="665"/>
      <c r="D3" s="665"/>
      <c r="E3" s="665"/>
      <c r="F3" s="665"/>
      <c r="G3" s="665"/>
      <c r="H3" s="665"/>
      <c r="I3" s="2" t="s">
        <v>0</v>
      </c>
      <c r="J3" s="2" t="s">
        <v>0</v>
      </c>
      <c r="K3" s="2" t="s">
        <v>0</v>
      </c>
      <c r="N3" s="207"/>
      <c r="O3" s="766"/>
      <c r="P3" s="68"/>
    </row>
    <row r="4" spans="1:15" s="667" customFormat="1" ht="12.75">
      <c r="A4" s="666" t="s">
        <v>1215</v>
      </c>
      <c r="D4" s="668"/>
      <c r="E4" s="767"/>
      <c r="G4" s="848" t="s">
        <v>1216</v>
      </c>
      <c r="H4" s="1022"/>
      <c r="I4" s="667" t="s">
        <v>0</v>
      </c>
      <c r="K4" s="667" t="s">
        <v>0</v>
      </c>
      <c r="M4" s="768" t="s">
        <v>0</v>
      </c>
      <c r="N4" s="769"/>
      <c r="O4" s="766"/>
    </row>
    <row r="5" spans="1:16" ht="12.75" hidden="1">
      <c r="A5" s="582" t="s">
        <v>786</v>
      </c>
      <c r="B5" s="583"/>
      <c r="C5" s="583"/>
      <c r="D5" s="584"/>
      <c r="E5" s="583"/>
      <c r="F5" s="583"/>
      <c r="G5" s="583"/>
      <c r="H5" s="583"/>
      <c r="N5" s="207"/>
      <c r="O5" s="663"/>
      <c r="P5" s="68"/>
    </row>
    <row r="6" spans="1:15" ht="12.75" customHeight="1">
      <c r="A6" s="54"/>
      <c r="D6" s="32"/>
      <c r="O6" s="570"/>
    </row>
    <row r="7" spans="1:16" ht="12.75" customHeight="1" hidden="1">
      <c r="A7" s="1" t="s">
        <v>361</v>
      </c>
      <c r="I7" s="2" t="s">
        <v>0</v>
      </c>
      <c r="J7" s="2" t="s">
        <v>0</v>
      </c>
      <c r="K7" s="2" t="s">
        <v>0</v>
      </c>
      <c r="L7" s="2" t="s">
        <v>0</v>
      </c>
      <c r="O7" s="570"/>
      <c r="P7" s="2" t="s">
        <v>0</v>
      </c>
    </row>
    <row r="8" spans="1:15" ht="12.75" customHeight="1" hidden="1">
      <c r="A8" s="6" t="s">
        <v>362</v>
      </c>
      <c r="B8" s="8"/>
      <c r="C8" s="11">
        <v>1865</v>
      </c>
      <c r="D8" s="19"/>
      <c r="E8" s="9"/>
      <c r="F8" s="19"/>
      <c r="G8" s="19"/>
      <c r="H8" s="19"/>
      <c r="I8" s="19"/>
      <c r="J8" s="19"/>
      <c r="K8" s="19"/>
      <c r="L8" s="10"/>
      <c r="M8" s="48">
        <v>70</v>
      </c>
      <c r="O8" s="570"/>
    </row>
    <row r="9" spans="1:16" s="167" customFormat="1" ht="12.75" customHeight="1" hidden="1">
      <c r="A9" s="189" t="s">
        <v>422</v>
      </c>
      <c r="B9" s="190"/>
      <c r="C9" s="190"/>
      <c r="D9" s="190"/>
      <c r="E9" s="190"/>
      <c r="F9" s="190"/>
      <c r="G9" s="190"/>
      <c r="H9" s="190"/>
      <c r="I9" s="190" t="s">
        <v>0</v>
      </c>
      <c r="J9" s="190" t="s">
        <v>0</v>
      </c>
      <c r="K9" s="190" t="s">
        <v>0</v>
      </c>
      <c r="L9" s="190" t="s">
        <v>0</v>
      </c>
      <c r="M9" s="191"/>
      <c r="O9" s="570"/>
      <c r="P9" s="167" t="s">
        <v>0</v>
      </c>
    </row>
    <row r="10" spans="1:15" s="167" customFormat="1" ht="12.75" customHeight="1" hidden="1">
      <c r="A10" s="201" t="s">
        <v>423</v>
      </c>
      <c r="B10" s="202"/>
      <c r="C10" s="203" t="s">
        <v>424</v>
      </c>
      <c r="D10" s="204"/>
      <c r="E10" s="205"/>
      <c r="F10" s="204"/>
      <c r="G10" s="204"/>
      <c r="H10" s="204"/>
      <c r="I10" s="204"/>
      <c r="J10" s="204"/>
      <c r="K10" s="204"/>
      <c r="L10" s="197"/>
      <c r="M10" s="206">
        <v>40</v>
      </c>
      <c r="O10" s="570"/>
    </row>
    <row r="11" spans="1:16" ht="12.75" customHeight="1" hidden="1">
      <c r="A11" s="1" t="s">
        <v>330</v>
      </c>
      <c r="I11" s="2" t="s">
        <v>0</v>
      </c>
      <c r="J11" s="2" t="s">
        <v>0</v>
      </c>
      <c r="K11" s="2" t="s">
        <v>0</v>
      </c>
      <c r="L11" s="2" t="s">
        <v>0</v>
      </c>
      <c r="O11" s="570"/>
      <c r="P11" s="2" t="s">
        <v>0</v>
      </c>
    </row>
    <row r="12" spans="1:15" ht="12.75" customHeight="1" hidden="1">
      <c r="A12" s="6" t="s">
        <v>331</v>
      </c>
      <c r="B12" s="8"/>
      <c r="C12" s="11" t="s">
        <v>332</v>
      </c>
      <c r="D12" s="19"/>
      <c r="E12" s="9"/>
      <c r="F12" s="19"/>
      <c r="G12" s="19"/>
      <c r="H12" s="19"/>
      <c r="I12" s="19"/>
      <c r="J12" s="19"/>
      <c r="K12" s="19"/>
      <c r="L12" s="10"/>
      <c r="M12" s="45">
        <v>60</v>
      </c>
      <c r="O12" s="570"/>
    </row>
    <row r="13" spans="1:15" ht="12.75" customHeight="1" hidden="1">
      <c r="A13" s="6" t="s">
        <v>333</v>
      </c>
      <c r="B13" s="8"/>
      <c r="C13" s="11" t="s">
        <v>334</v>
      </c>
      <c r="D13" s="19"/>
      <c r="E13" s="9"/>
      <c r="F13" s="19"/>
      <c r="G13" s="19"/>
      <c r="H13" s="19"/>
      <c r="I13" s="19"/>
      <c r="J13" s="19"/>
      <c r="K13" s="19"/>
      <c r="L13" s="10"/>
      <c r="M13" s="48">
        <v>40</v>
      </c>
      <c r="O13" s="570"/>
    </row>
    <row r="14" spans="1:16" ht="12.75" customHeight="1">
      <c r="A14" s="258" t="s">
        <v>75</v>
      </c>
      <c r="B14" s="259"/>
      <c r="C14" s="259"/>
      <c r="D14" s="259"/>
      <c r="I14" s="2" t="s">
        <v>0</v>
      </c>
      <c r="J14" s="2" t="s">
        <v>0</v>
      </c>
      <c r="K14" s="2" t="s">
        <v>0</v>
      </c>
      <c r="L14" s="2" t="s">
        <v>0</v>
      </c>
      <c r="M14" s="182" t="s">
        <v>421</v>
      </c>
      <c r="O14" s="570"/>
      <c r="P14" s="2" t="s">
        <v>0</v>
      </c>
    </row>
    <row r="15" spans="1:15" ht="12.75" customHeight="1">
      <c r="A15" s="6" t="s">
        <v>89</v>
      </c>
      <c r="B15" s="8"/>
      <c r="C15" s="598" t="s">
        <v>916</v>
      </c>
      <c r="D15" s="442"/>
      <c r="E15" s="443"/>
      <c r="F15" s="906" t="s">
        <v>917</v>
      </c>
      <c r="G15" s="443"/>
      <c r="H15" s="508" t="s">
        <v>919</v>
      </c>
      <c r="I15" s="539" t="s">
        <v>918</v>
      </c>
      <c r="J15" s="443"/>
      <c r="K15" s="449" t="s">
        <v>767</v>
      </c>
      <c r="L15" s="352"/>
      <c r="M15" s="374">
        <v>30</v>
      </c>
      <c r="O15" s="570"/>
    </row>
    <row r="16" spans="1:15" ht="12.75" customHeight="1" hidden="1">
      <c r="A16" s="6"/>
      <c r="B16" s="8"/>
      <c r="C16" s="444"/>
      <c r="D16" s="392"/>
      <c r="E16" s="445"/>
      <c r="F16" s="392"/>
      <c r="G16" s="446"/>
      <c r="H16" s="392"/>
      <c r="I16" s="446"/>
      <c r="J16" s="392"/>
      <c r="K16" s="213" t="s">
        <v>460</v>
      </c>
      <c r="L16" s="352"/>
      <c r="M16" s="209"/>
      <c r="O16" s="570"/>
    </row>
    <row r="17" spans="1:15" ht="12.75" customHeight="1">
      <c r="A17" s="363" t="s">
        <v>90</v>
      </c>
      <c r="B17" s="288"/>
      <c r="C17" s="741" t="s">
        <v>932</v>
      </c>
      <c r="D17" s="770"/>
      <c r="E17" s="568"/>
      <c r="F17" s="585"/>
      <c r="G17" s="585" t="s">
        <v>768</v>
      </c>
      <c r="H17" s="511" t="s">
        <v>935</v>
      </c>
      <c r="I17" s="406" t="s">
        <v>642</v>
      </c>
      <c r="J17" s="496" t="s">
        <v>643</v>
      </c>
      <c r="K17" s="496" t="s">
        <v>644</v>
      </c>
      <c r="L17" s="450" t="s">
        <v>661</v>
      </c>
      <c r="M17" s="49">
        <v>20</v>
      </c>
      <c r="O17" s="570"/>
    </row>
    <row r="18" spans="1:15" ht="12.75" customHeight="1">
      <c r="A18" s="290"/>
      <c r="B18" s="385"/>
      <c r="C18" s="599" t="s">
        <v>671</v>
      </c>
      <c r="D18" s="547" t="s">
        <v>665</v>
      </c>
      <c r="E18" s="547" t="s">
        <v>931</v>
      </c>
      <c r="F18" s="340"/>
      <c r="G18" s="407" t="s">
        <v>645</v>
      </c>
      <c r="H18" s="291"/>
      <c r="I18" s="407" t="s">
        <v>659</v>
      </c>
      <c r="J18" s="497" t="s">
        <v>646</v>
      </c>
      <c r="K18" s="386" t="s">
        <v>501</v>
      </c>
      <c r="L18" s="385"/>
      <c r="M18" s="52"/>
      <c r="O18" s="570"/>
    </row>
    <row r="19" spans="1:15" ht="12.75" customHeight="1">
      <c r="A19" s="290"/>
      <c r="B19" s="385"/>
      <c r="C19" s="412" t="s">
        <v>55</v>
      </c>
      <c r="D19" s="291"/>
      <c r="E19" s="600" t="s">
        <v>464</v>
      </c>
      <c r="F19" s="407" t="s">
        <v>647</v>
      </c>
      <c r="G19" s="407" t="s">
        <v>669</v>
      </c>
      <c r="H19" s="407" t="s">
        <v>662</v>
      </c>
      <c r="I19" s="237" t="s">
        <v>499</v>
      </c>
      <c r="J19" s="170" t="s">
        <v>539</v>
      </c>
      <c r="K19" s="451" t="s">
        <v>658</v>
      </c>
      <c r="L19" s="413" t="s">
        <v>503</v>
      </c>
      <c r="M19" s="52"/>
      <c r="O19" s="570"/>
    </row>
    <row r="20" spans="1:15" ht="12.75" customHeight="1">
      <c r="A20" s="290"/>
      <c r="B20" s="388"/>
      <c r="C20" s="387" t="s">
        <v>60</v>
      </c>
      <c r="D20" s="451" t="s">
        <v>672</v>
      </c>
      <c r="E20" s="451" t="s">
        <v>660</v>
      </c>
      <c r="F20" s="600" t="s">
        <v>466</v>
      </c>
      <c r="G20" s="600" t="s">
        <v>465</v>
      </c>
      <c r="H20" s="451" t="s">
        <v>663</v>
      </c>
      <c r="I20" s="548" t="s">
        <v>62</v>
      </c>
      <c r="J20" s="497" t="s">
        <v>664</v>
      </c>
      <c r="K20" s="461" t="s">
        <v>934</v>
      </c>
      <c r="L20" s="458" t="s">
        <v>683</v>
      </c>
      <c r="M20" s="52"/>
      <c r="O20" s="570"/>
    </row>
    <row r="21" spans="1:15" ht="12.75" customHeight="1">
      <c r="A21" s="290"/>
      <c r="B21" s="756" t="s">
        <v>933</v>
      </c>
      <c r="C21" s="507" t="s">
        <v>534</v>
      </c>
      <c r="D21" s="376" t="s">
        <v>640</v>
      </c>
      <c r="E21" s="278" t="s">
        <v>673</v>
      </c>
      <c r="F21" s="334" t="s">
        <v>57</v>
      </c>
      <c r="G21" s="408" t="s">
        <v>670</v>
      </c>
      <c r="H21" s="334" t="s">
        <v>149</v>
      </c>
      <c r="I21" s="278" t="s">
        <v>1005</v>
      </c>
      <c r="J21" s="907" t="s">
        <v>1004</v>
      </c>
      <c r="K21" s="471" t="s">
        <v>463</v>
      </c>
      <c r="L21" s="524" t="s">
        <v>812</v>
      </c>
      <c r="M21" s="52"/>
      <c r="O21" s="570"/>
    </row>
    <row r="22" spans="1:15" ht="12.75" customHeight="1" hidden="1">
      <c r="A22" s="364"/>
      <c r="B22" s="388"/>
      <c r="C22" s="353"/>
      <c r="D22" s="389" t="s">
        <v>500</v>
      </c>
      <c r="E22" s="366"/>
      <c r="F22" s="334"/>
      <c r="G22" s="366"/>
      <c r="H22" s="366"/>
      <c r="I22" s="334"/>
      <c r="J22" s="366"/>
      <c r="K22" s="217" t="s">
        <v>463</v>
      </c>
      <c r="L22" s="347" t="s">
        <v>502</v>
      </c>
      <c r="M22" s="46"/>
      <c r="O22" s="570"/>
    </row>
    <row r="23" spans="1:18" ht="12.75" customHeight="1">
      <c r="A23" s="390" t="s">
        <v>152</v>
      </c>
      <c r="B23" s="283"/>
      <c r="C23" s="498" t="s">
        <v>882</v>
      </c>
      <c r="D23" s="391"/>
      <c r="E23" s="302" t="s">
        <v>215</v>
      </c>
      <c r="F23" s="391"/>
      <c r="G23" s="302" t="s">
        <v>216</v>
      </c>
      <c r="H23" s="391"/>
      <c r="I23" s="392"/>
      <c r="J23" s="392"/>
      <c r="K23" s="392"/>
      <c r="L23" s="360" t="s">
        <v>505</v>
      </c>
      <c r="M23" s="47">
        <v>50</v>
      </c>
      <c r="O23" s="570"/>
      <c r="Q23" s="286"/>
      <c r="R23" s="473"/>
    </row>
    <row r="24" spans="1:15" s="167" customFormat="1" ht="12.75" customHeight="1">
      <c r="A24" s="363" t="s">
        <v>91</v>
      </c>
      <c r="B24" s="288"/>
      <c r="C24" s="571" t="s">
        <v>769</v>
      </c>
      <c r="D24" s="535"/>
      <c r="E24" s="908" t="s">
        <v>921</v>
      </c>
      <c r="F24" s="757" t="s">
        <v>923</v>
      </c>
      <c r="G24" s="462" t="s">
        <v>638</v>
      </c>
      <c r="H24" s="909" t="s">
        <v>920</v>
      </c>
      <c r="I24" s="537"/>
      <c r="J24" s="535"/>
      <c r="K24" s="535"/>
      <c r="L24" s="536"/>
      <c r="M24" s="49">
        <v>20</v>
      </c>
      <c r="O24" s="570"/>
    </row>
    <row r="25" spans="1:15" s="167" customFormat="1" ht="12.75" customHeight="1">
      <c r="A25" s="364"/>
      <c r="B25" s="388"/>
      <c r="C25" s="280"/>
      <c r="D25" s="771"/>
      <c r="E25" s="531"/>
      <c r="F25" s="603" t="s">
        <v>637</v>
      </c>
      <c r="G25" s="408" t="s">
        <v>668</v>
      </c>
      <c r="H25" s="334" t="s">
        <v>407</v>
      </c>
      <c r="I25" s="532" t="s">
        <v>504</v>
      </c>
      <c r="J25" s="471" t="s">
        <v>922</v>
      </c>
      <c r="K25" s="471" t="s">
        <v>654</v>
      </c>
      <c r="L25" s="604" t="s">
        <v>639</v>
      </c>
      <c r="M25" s="50"/>
      <c r="O25" s="570"/>
    </row>
    <row r="26" spans="1:20" ht="12.75" customHeight="1">
      <c r="A26" s="363" t="s">
        <v>92</v>
      </c>
      <c r="B26" s="288"/>
      <c r="C26" s="452" t="s">
        <v>667</v>
      </c>
      <c r="D26" s="499" t="s">
        <v>60</v>
      </c>
      <c r="E26" s="605" t="s">
        <v>794</v>
      </c>
      <c r="F26" s="500"/>
      <c r="G26" s="26" t="s">
        <v>56</v>
      </c>
      <c r="H26" s="500" t="s">
        <v>62</v>
      </c>
      <c r="I26" s="239" t="s">
        <v>534</v>
      </c>
      <c r="J26" s="500" t="s">
        <v>666</v>
      </c>
      <c r="K26" s="466" t="s">
        <v>57</v>
      </c>
      <c r="L26" s="632" t="s">
        <v>936</v>
      </c>
      <c r="M26" s="49">
        <v>20</v>
      </c>
      <c r="O26" s="570"/>
      <c r="T26" s="665"/>
    </row>
    <row r="27" spans="1:15" ht="12.75" customHeight="1">
      <c r="A27" s="363" t="s">
        <v>93</v>
      </c>
      <c r="B27" s="288"/>
      <c r="C27" s="395" t="s">
        <v>569</v>
      </c>
      <c r="D27" s="512" t="s">
        <v>927</v>
      </c>
      <c r="E27" s="502" t="s">
        <v>924</v>
      </c>
      <c r="F27" s="602"/>
      <c r="G27" s="502" t="s">
        <v>655</v>
      </c>
      <c r="H27" s="305"/>
      <c r="I27" s="502" t="s">
        <v>656</v>
      </c>
      <c r="J27" s="305"/>
      <c r="K27" s="275" t="s">
        <v>928</v>
      </c>
      <c r="L27" s="288"/>
      <c r="M27" s="49">
        <v>30</v>
      </c>
      <c r="O27" s="570"/>
    </row>
    <row r="28" spans="1:23" ht="12.75" customHeight="1">
      <c r="A28" s="364"/>
      <c r="B28" s="388"/>
      <c r="C28" s="525" t="s">
        <v>925</v>
      </c>
      <c r="D28" s="396"/>
      <c r="E28" s="471" t="s">
        <v>654</v>
      </c>
      <c r="F28" s="396"/>
      <c r="G28" s="506" t="s">
        <v>926</v>
      </c>
      <c r="H28" s="397"/>
      <c r="I28" s="338" t="s">
        <v>578</v>
      </c>
      <c r="J28" s="370"/>
      <c r="K28" s="715" t="s">
        <v>657</v>
      </c>
      <c r="L28" s="388"/>
      <c r="M28" s="46"/>
      <c r="O28" s="570"/>
      <c r="W28" s="286"/>
    </row>
    <row r="29" spans="1:15" ht="12.75" customHeight="1">
      <c r="A29" s="363" t="s">
        <v>94</v>
      </c>
      <c r="B29" s="288"/>
      <c r="C29" s="571" t="s">
        <v>937</v>
      </c>
      <c r="D29" s="533"/>
      <c r="E29" s="409" t="s">
        <v>681</v>
      </c>
      <c r="F29" s="220"/>
      <c r="G29" s="758"/>
      <c r="H29" s="631" t="s">
        <v>940</v>
      </c>
      <c r="I29" s="631"/>
      <c r="J29" s="759" t="s">
        <v>941</v>
      </c>
      <c r="K29" s="503" t="s">
        <v>682</v>
      </c>
      <c r="L29" s="306" t="s">
        <v>1006</v>
      </c>
      <c r="M29" s="45">
        <v>20</v>
      </c>
      <c r="O29" s="570"/>
    </row>
    <row r="30" spans="1:15" ht="12.75" customHeight="1">
      <c r="A30" s="290"/>
      <c r="B30" s="385"/>
      <c r="C30" s="237" t="s">
        <v>55</v>
      </c>
      <c r="D30" s="497" t="s">
        <v>1007</v>
      </c>
      <c r="E30" s="277" t="s">
        <v>943</v>
      </c>
      <c r="F30" s="407" t="s">
        <v>942</v>
      </c>
      <c r="G30" s="277" t="s">
        <v>945</v>
      </c>
      <c r="H30" s="497" t="s">
        <v>478</v>
      </c>
      <c r="I30" s="157" t="s">
        <v>60</v>
      </c>
      <c r="J30" s="451" t="s">
        <v>939</v>
      </c>
      <c r="K30" s="451" t="s">
        <v>944</v>
      </c>
      <c r="L30" s="33" t="s">
        <v>56</v>
      </c>
      <c r="M30" s="52"/>
      <c r="O30" s="570"/>
    </row>
    <row r="31" spans="1:15" ht="12.75" customHeight="1">
      <c r="A31" s="364"/>
      <c r="B31" s="388"/>
      <c r="C31" s="276" t="s">
        <v>62</v>
      </c>
      <c r="D31" s="376" t="s">
        <v>938</v>
      </c>
      <c r="E31" s="278" t="s">
        <v>1008</v>
      </c>
      <c r="F31" s="408" t="s">
        <v>640</v>
      </c>
      <c r="G31" s="334" t="s">
        <v>57</v>
      </c>
      <c r="H31" s="376" t="s">
        <v>1009</v>
      </c>
      <c r="I31" s="572" t="s">
        <v>641</v>
      </c>
      <c r="J31" s="572" t="s">
        <v>770</v>
      </c>
      <c r="K31" s="334" t="s">
        <v>54</v>
      </c>
      <c r="L31" s="504" t="s">
        <v>685</v>
      </c>
      <c r="M31" s="46"/>
      <c r="O31" s="570"/>
    </row>
    <row r="32" spans="1:15" ht="12.75" customHeight="1">
      <c r="A32" s="363" t="s">
        <v>76</v>
      </c>
      <c r="B32" s="725"/>
      <c r="C32" s="726" t="s">
        <v>473</v>
      </c>
      <c r="D32" s="220"/>
      <c r="E32" s="512" t="s">
        <v>957</v>
      </c>
      <c r="F32" s="236" t="s">
        <v>226</v>
      </c>
      <c r="G32" s="512" t="s">
        <v>1032</v>
      </c>
      <c r="H32" s="512" t="s">
        <v>1033</v>
      </c>
      <c r="I32" s="411" t="s">
        <v>958</v>
      </c>
      <c r="J32" s="512" t="s">
        <v>959</v>
      </c>
      <c r="K32" s="512" t="s">
        <v>886</v>
      </c>
      <c r="L32" s="512" t="s">
        <v>513</v>
      </c>
      <c r="M32" s="49">
        <v>20</v>
      </c>
      <c r="O32" s="570"/>
    </row>
    <row r="33" spans="1:15" ht="12.75" customHeight="1">
      <c r="A33" s="364"/>
      <c r="B33" s="727"/>
      <c r="C33" s="728"/>
      <c r="D33" s="376" t="s">
        <v>956</v>
      </c>
      <c r="E33" s="397"/>
      <c r="F33" s="376" t="s">
        <v>965</v>
      </c>
      <c r="G33" s="397"/>
      <c r="H33" s="397"/>
      <c r="I33" s="397"/>
      <c r="J33" s="507"/>
      <c r="K33" s="376" t="s">
        <v>960</v>
      </c>
      <c r="L33" s="347"/>
      <c r="M33" s="50"/>
      <c r="O33" s="570"/>
    </row>
    <row r="34" spans="1:15" s="1" customFormat="1" ht="12.75" customHeight="1">
      <c r="A34" s="390" t="s">
        <v>95</v>
      </c>
      <c r="B34" s="283"/>
      <c r="C34" s="539" t="s">
        <v>771</v>
      </c>
      <c r="D34" s="26"/>
      <c r="E34" s="508" t="s">
        <v>1111</v>
      </c>
      <c r="F34" s="26"/>
      <c r="G34" s="26" t="s">
        <v>930</v>
      </c>
      <c r="H34" s="26" t="s">
        <v>406</v>
      </c>
      <c r="I34" s="501" t="s">
        <v>929</v>
      </c>
      <c r="J34" s="299"/>
      <c r="K34" s="298" t="s">
        <v>475</v>
      </c>
      <c r="L34" s="399"/>
      <c r="M34" s="48">
        <v>20</v>
      </c>
      <c r="N34" s="2"/>
      <c r="O34" s="570"/>
    </row>
    <row r="35" spans="1:15" s="1" customFormat="1" ht="12.75" customHeight="1">
      <c r="A35" s="363" t="s">
        <v>96</v>
      </c>
      <c r="B35" s="288"/>
      <c r="C35" s="772" t="s">
        <v>954</v>
      </c>
      <c r="D35" s="707"/>
      <c r="E35" s="707" t="s">
        <v>952</v>
      </c>
      <c r="F35" s="707"/>
      <c r="G35" s="909" t="s">
        <v>948</v>
      </c>
      <c r="H35" s="537"/>
      <c r="I35" s="512" t="s">
        <v>1010</v>
      </c>
      <c r="J35" s="760"/>
      <c r="K35" s="760" t="s">
        <v>953</v>
      </c>
      <c r="L35" s="760"/>
      <c r="M35" s="49">
        <v>20</v>
      </c>
      <c r="N35" s="2"/>
      <c r="O35" s="570"/>
    </row>
    <row r="36" spans="1:15" s="1" customFormat="1" ht="12.75" customHeight="1">
      <c r="A36" s="290"/>
      <c r="B36" s="724" t="s">
        <v>363</v>
      </c>
      <c r="C36" s="447"/>
      <c r="D36" s="608" t="s">
        <v>795</v>
      </c>
      <c r="E36" s="277" t="s">
        <v>951</v>
      </c>
      <c r="F36" s="266" t="s">
        <v>538</v>
      </c>
      <c r="G36" s="606" t="s">
        <v>476</v>
      </c>
      <c r="H36" s="276" t="s">
        <v>813</v>
      </c>
      <c r="I36" s="761" t="s">
        <v>1011</v>
      </c>
      <c r="J36" s="407"/>
      <c r="K36" s="676"/>
      <c r="L36" s="607" t="s">
        <v>55</v>
      </c>
      <c r="M36" s="52"/>
      <c r="N36" s="2"/>
      <c r="O36" s="570"/>
    </row>
    <row r="37" spans="1:15" s="1" customFormat="1" ht="12.75" customHeight="1">
      <c r="A37" s="290"/>
      <c r="B37" s="523" t="s">
        <v>678</v>
      </c>
      <c r="C37" s="400" t="s">
        <v>472</v>
      </c>
      <c r="D37" s="454" t="s">
        <v>950</v>
      </c>
      <c r="E37" s="773"/>
      <c r="F37" s="454" t="s">
        <v>677</v>
      </c>
      <c r="G37" s="447"/>
      <c r="H37" s="400" t="s">
        <v>477</v>
      </c>
      <c r="I37" s="455" t="s">
        <v>1012</v>
      </c>
      <c r="J37" s="277" t="s">
        <v>680</v>
      </c>
      <c r="K37" s="400" t="s">
        <v>60</v>
      </c>
      <c r="L37" s="524" t="s">
        <v>949</v>
      </c>
      <c r="M37" s="52"/>
      <c r="N37" s="2"/>
      <c r="O37" s="570"/>
    </row>
    <row r="38" spans="1:15" s="1" customFormat="1" ht="12.75" customHeight="1">
      <c r="A38" s="290"/>
      <c r="B38" s="290"/>
      <c r="C38" s="454" t="s">
        <v>676</v>
      </c>
      <c r="D38" s="447"/>
      <c r="E38" s="400" t="s">
        <v>56</v>
      </c>
      <c r="F38" s="461" t="s">
        <v>772</v>
      </c>
      <c r="G38" s="33" t="s">
        <v>62</v>
      </c>
      <c r="H38" s="451" t="s">
        <v>947</v>
      </c>
      <c r="I38" s="271" t="s">
        <v>479</v>
      </c>
      <c r="J38" s="257" t="s">
        <v>570</v>
      </c>
      <c r="K38" s="266" t="s">
        <v>1008</v>
      </c>
      <c r="L38" s="774"/>
      <c r="M38" s="52"/>
      <c r="N38" s="2"/>
      <c r="O38" s="570"/>
    </row>
    <row r="39" spans="1:15" s="1" customFormat="1" ht="12.75" customHeight="1">
      <c r="A39" s="364"/>
      <c r="B39" s="364"/>
      <c r="C39" s="269"/>
      <c r="D39" s="269"/>
      <c r="E39" s="471" t="s">
        <v>946</v>
      </c>
      <c r="F39" s="269"/>
      <c r="G39" s="471" t="s">
        <v>679</v>
      </c>
      <c r="H39" s="281" t="s">
        <v>57</v>
      </c>
      <c r="I39" s="268" t="s">
        <v>480</v>
      </c>
      <c r="J39" s="507" t="s">
        <v>149</v>
      </c>
      <c r="K39" s="281" t="s">
        <v>54</v>
      </c>
      <c r="L39" s="460" t="s">
        <v>481</v>
      </c>
      <c r="M39" s="50"/>
      <c r="N39" s="2"/>
      <c r="O39" s="570"/>
    </row>
    <row r="40" spans="1:15" ht="12.75" customHeight="1">
      <c r="A40" s="390" t="s">
        <v>77</v>
      </c>
      <c r="B40" s="398"/>
      <c r="C40" s="401" t="s">
        <v>618</v>
      </c>
      <c r="D40" s="369"/>
      <c r="E40" s="402" t="s">
        <v>540</v>
      </c>
      <c r="F40" s="299"/>
      <c r="G40" s="500" t="s">
        <v>1013</v>
      </c>
      <c r="H40" s="501" t="s">
        <v>773</v>
      </c>
      <c r="I40" s="299"/>
      <c r="J40" s="499" t="s">
        <v>648</v>
      </c>
      <c r="K40" s="299"/>
      <c r="L40" s="26"/>
      <c r="M40" s="48">
        <v>20</v>
      </c>
      <c r="O40" s="570"/>
    </row>
    <row r="41" spans="1:15" ht="12.75" customHeight="1">
      <c r="A41" s="390" t="s">
        <v>11</v>
      </c>
      <c r="B41" s="398"/>
      <c r="C41" s="346" t="s">
        <v>617</v>
      </c>
      <c r="D41" s="299"/>
      <c r="E41" s="499" t="s">
        <v>1014</v>
      </c>
      <c r="F41" s="299"/>
      <c r="G41" s="299"/>
      <c r="H41" s="299"/>
      <c r="I41" s="299"/>
      <c r="J41" s="299"/>
      <c r="K41" s="299"/>
      <c r="L41" s="26"/>
      <c r="M41" s="48">
        <v>20</v>
      </c>
      <c r="O41" s="570"/>
    </row>
    <row r="42" spans="1:16" s="1" customFormat="1" ht="12.75" customHeight="1">
      <c r="A42" s="97" t="s">
        <v>87</v>
      </c>
      <c r="B42" s="35"/>
      <c r="C42" s="184"/>
      <c r="D42" s="36"/>
      <c r="E42" s="219" t="s">
        <v>217</v>
      </c>
      <c r="F42" s="152"/>
      <c r="G42" s="152"/>
      <c r="H42" s="37"/>
      <c r="I42" s="243" t="s">
        <v>357</v>
      </c>
      <c r="J42" s="36"/>
      <c r="K42" s="36"/>
      <c r="L42" s="84" t="s">
        <v>228</v>
      </c>
      <c r="M42" s="244">
        <v>100</v>
      </c>
      <c r="O42" s="570"/>
      <c r="P42" s="1" t="s">
        <v>0</v>
      </c>
    </row>
    <row r="43" spans="1:15" ht="12.75" customHeight="1">
      <c r="A43" s="877" t="s">
        <v>102</v>
      </c>
      <c r="B43" s="878"/>
      <c r="C43" s="879"/>
      <c r="D43" s="880" t="s">
        <v>308</v>
      </c>
      <c r="E43" s="539" t="s">
        <v>816</v>
      </c>
      <c r="F43" s="438"/>
      <c r="G43" s="438" t="s">
        <v>814</v>
      </c>
      <c r="H43" s="880" t="s">
        <v>309</v>
      </c>
      <c r="I43" s="881"/>
      <c r="J43" s="882"/>
      <c r="K43" s="881"/>
      <c r="L43" s="883"/>
      <c r="M43" s="870">
        <v>180</v>
      </c>
      <c r="O43" s="570"/>
    </row>
    <row r="44" spans="1:19" s="1" customFormat="1" ht="12.75" customHeight="1">
      <c r="A44" s="97" t="s">
        <v>355</v>
      </c>
      <c r="B44" s="142"/>
      <c r="C44" s="149"/>
      <c r="D44" s="78"/>
      <c r="E44" s="219" t="s">
        <v>356</v>
      </c>
      <c r="F44" s="90"/>
      <c r="G44" s="90"/>
      <c r="H44" s="90"/>
      <c r="I44" s="90"/>
      <c r="J44" s="90"/>
      <c r="K44" s="90"/>
      <c r="L44" s="84" t="s">
        <v>228</v>
      </c>
      <c r="M44" s="218">
        <v>140</v>
      </c>
      <c r="O44" s="570"/>
      <c r="P44" s="1" t="s">
        <v>0</v>
      </c>
      <c r="S44" s="256"/>
    </row>
    <row r="45" spans="1:15" s="71" customFormat="1" ht="12.75" customHeight="1">
      <c r="A45" s="151" t="s">
        <v>68</v>
      </c>
      <c r="B45" s="846"/>
      <c r="C45" s="845" t="s">
        <v>347</v>
      </c>
      <c r="D45" s="210"/>
      <c r="E45" s="179" t="s">
        <v>529</v>
      </c>
      <c r="F45" s="179"/>
      <c r="G45" s="223" t="s">
        <v>587</v>
      </c>
      <c r="H45" s="179"/>
      <c r="I45" s="179"/>
      <c r="J45" s="843"/>
      <c r="K45" s="153"/>
      <c r="L45" s="84" t="s">
        <v>228</v>
      </c>
      <c r="M45" s="844">
        <f>2.5*$P$1*1.1</f>
        <v>66</v>
      </c>
      <c r="O45" s="570"/>
    </row>
    <row r="46" spans="1:15" s="72" customFormat="1" ht="12.75" customHeight="1">
      <c r="A46" s="97" t="s">
        <v>88</v>
      </c>
      <c r="B46" s="847"/>
      <c r="C46" s="136"/>
      <c r="D46" s="895" t="s">
        <v>573</v>
      </c>
      <c r="E46" s="114"/>
      <c r="F46" s="423"/>
      <c r="G46" s="115"/>
      <c r="H46" s="174"/>
      <c r="I46" s="136"/>
      <c r="J46" s="154"/>
      <c r="K46" s="115"/>
      <c r="L46" s="84" t="s">
        <v>228</v>
      </c>
      <c r="M46" s="894">
        <f>5*$P$1*1.1</f>
        <v>132</v>
      </c>
      <c r="O46" s="570"/>
    </row>
    <row r="47" spans="1:15" s="72" customFormat="1" ht="12.75" customHeight="1">
      <c r="A47" s="260" t="s">
        <v>78</v>
      </c>
      <c r="B47" s="261"/>
      <c r="C47" s="261"/>
      <c r="D47" s="261"/>
      <c r="E47" s="71"/>
      <c r="F47" s="71"/>
      <c r="G47" s="71"/>
      <c r="H47" s="71"/>
      <c r="I47" s="71"/>
      <c r="J47" s="71"/>
      <c r="K47" s="71"/>
      <c r="L47" s="71"/>
      <c r="M47" s="73"/>
      <c r="O47" s="570"/>
    </row>
    <row r="48" spans="1:15" s="72" customFormat="1" ht="12.75" customHeight="1">
      <c r="A48" s="178" t="s">
        <v>15</v>
      </c>
      <c r="B48" s="723" t="s">
        <v>498</v>
      </c>
      <c r="C48" s="849"/>
      <c r="D48" s="910" t="s">
        <v>1112</v>
      </c>
      <c r="E48" s="500" t="s">
        <v>910</v>
      </c>
      <c r="F48" s="508" t="s">
        <v>732</v>
      </c>
      <c r="G48" s="508"/>
      <c r="H48" s="499" t="s">
        <v>907</v>
      </c>
      <c r="I48" s="500" t="s">
        <v>1155</v>
      </c>
      <c r="J48" s="605" t="s">
        <v>880</v>
      </c>
      <c r="K48" s="500" t="s">
        <v>881</v>
      </c>
      <c r="L48" s="500" t="s">
        <v>908</v>
      </c>
      <c r="M48" s="775">
        <v>20</v>
      </c>
      <c r="O48" s="570"/>
    </row>
    <row r="49" spans="1:15" s="72" customFormat="1" ht="12.75" customHeight="1">
      <c r="A49" s="143" t="s">
        <v>110</v>
      </c>
      <c r="B49" s="144"/>
      <c r="C49" s="539" t="s">
        <v>815</v>
      </c>
      <c r="D49" s="468"/>
      <c r="E49" s="526"/>
      <c r="F49" s="538" t="s">
        <v>249</v>
      </c>
      <c r="H49" s="538"/>
      <c r="I49" s="403"/>
      <c r="J49" s="964" t="s">
        <v>1156</v>
      </c>
      <c r="K49" s="403"/>
      <c r="L49" s="965"/>
      <c r="M49" s="870">
        <v>40</v>
      </c>
      <c r="O49" s="570"/>
    </row>
    <row r="50" spans="1:15" s="72" customFormat="1" ht="12.75" customHeight="1">
      <c r="A50" s="145"/>
      <c r="B50" s="146"/>
      <c r="C50" s="805" t="s">
        <v>1070</v>
      </c>
      <c r="D50" s="468"/>
      <c r="E50" s="468"/>
      <c r="F50" s="402"/>
      <c r="G50" s="540"/>
      <c r="H50" s="540"/>
      <c r="I50" s="402"/>
      <c r="J50" s="402"/>
      <c r="K50" s="402"/>
      <c r="L50" s="541"/>
      <c r="M50" s="918">
        <v>30</v>
      </c>
      <c r="O50" s="570"/>
    </row>
    <row r="51" spans="1:15" s="72" customFormat="1" ht="12.75" customHeight="1">
      <c r="A51" s="75" t="s">
        <v>67</v>
      </c>
      <c r="B51" s="76"/>
      <c r="C51" s="896" t="s">
        <v>195</v>
      </c>
      <c r="D51" s="403" t="s">
        <v>0</v>
      </c>
      <c r="E51" s="508" t="s">
        <v>909</v>
      </c>
      <c r="F51" s="567"/>
      <c r="G51" s="526" t="s">
        <v>1157</v>
      </c>
      <c r="H51" s="298"/>
      <c r="I51" s="239"/>
      <c r="J51" s="239"/>
      <c r="K51" s="499"/>
      <c r="L51" s="543"/>
      <c r="M51" s="897">
        <v>20</v>
      </c>
      <c r="O51" s="570"/>
    </row>
    <row r="52" spans="1:15" s="71" customFormat="1" ht="12.75" customHeight="1">
      <c r="A52" s="75" t="s">
        <v>16</v>
      </c>
      <c r="B52" s="76"/>
      <c r="C52" s="966" t="s">
        <v>195</v>
      </c>
      <c r="D52" s="403" t="s">
        <v>0</v>
      </c>
      <c r="E52" s="598" t="s">
        <v>387</v>
      </c>
      <c r="F52" s="238"/>
      <c r="G52" s="538"/>
      <c r="H52" s="403"/>
      <c r="I52" s="403"/>
      <c r="J52" s="403"/>
      <c r="K52" s="403"/>
      <c r="L52" s="543"/>
      <c r="M52" s="967">
        <v>30</v>
      </c>
      <c r="N52" s="72"/>
      <c r="O52" s="570"/>
    </row>
    <row r="53" spans="1:18" s="71" customFormat="1" ht="12.75" customHeight="1">
      <c r="A53" s="75" t="s">
        <v>3</v>
      </c>
      <c r="B53" s="76"/>
      <c r="C53" s="542" t="s">
        <v>195</v>
      </c>
      <c r="D53" s="544" t="s">
        <v>692</v>
      </c>
      <c r="E53" s="545"/>
      <c r="F53" s="403"/>
      <c r="G53" s="546" t="s">
        <v>512</v>
      </c>
      <c r="H53" s="403" t="s">
        <v>220</v>
      </c>
      <c r="I53" s="499" t="s">
        <v>755</v>
      </c>
      <c r="J53" s="438" t="s">
        <v>705</v>
      </c>
      <c r="K53" s="393" t="s">
        <v>482</v>
      </c>
      <c r="L53" s="543"/>
      <c r="M53" s="776">
        <v>20</v>
      </c>
      <c r="N53" s="72"/>
      <c r="O53" s="570"/>
      <c r="R53" s="188"/>
    </row>
    <row r="54" spans="1:15" ht="12.75" customHeight="1">
      <c r="A54" s="13" t="s">
        <v>4</v>
      </c>
      <c r="B54" s="42"/>
      <c r="C54" s="669" t="s">
        <v>220</v>
      </c>
      <c r="D54" s="310" t="s">
        <v>693</v>
      </c>
      <c r="E54" s="411" t="s">
        <v>687</v>
      </c>
      <c r="F54" s="220" t="s">
        <v>364</v>
      </c>
      <c r="G54" s="512" t="s">
        <v>171</v>
      </c>
      <c r="H54" s="310" t="s">
        <v>1015</v>
      </c>
      <c r="I54" s="462" t="s">
        <v>690</v>
      </c>
      <c r="J54" s="411" t="s">
        <v>691</v>
      </c>
      <c r="K54" s="279" t="s">
        <v>506</v>
      </c>
      <c r="L54" s="721" t="s">
        <v>878</v>
      </c>
      <c r="M54" s="474">
        <v>20</v>
      </c>
      <c r="O54" s="570"/>
    </row>
    <row r="55" spans="1:15" ht="12.75" customHeight="1">
      <c r="A55" s="17"/>
      <c r="B55" s="215"/>
      <c r="C55" s="547" t="s">
        <v>964</v>
      </c>
      <c r="D55" s="548" t="s">
        <v>207</v>
      </c>
      <c r="E55" s="461" t="s">
        <v>883</v>
      </c>
      <c r="F55" s="547" t="s">
        <v>689</v>
      </c>
      <c r="G55" s="33" t="s">
        <v>196</v>
      </c>
      <c r="H55" s="461" t="s">
        <v>694</v>
      </c>
      <c r="I55" s="407" t="s">
        <v>718</v>
      </c>
      <c r="J55" s="291"/>
      <c r="K55" s="291"/>
      <c r="L55" s="385"/>
      <c r="M55" s="777"/>
      <c r="O55" s="570"/>
    </row>
    <row r="56" spans="1:15" ht="12.75" customHeight="1">
      <c r="A56" s="17"/>
      <c r="B56" s="215"/>
      <c r="C56" s="33" t="s">
        <v>208</v>
      </c>
      <c r="D56" s="764" t="s">
        <v>978</v>
      </c>
      <c r="E56" s="286"/>
      <c r="F56" s="549" t="s">
        <v>702</v>
      </c>
      <c r="G56" s="235" t="s">
        <v>507</v>
      </c>
      <c r="H56" s="550" t="s">
        <v>1016</v>
      </c>
      <c r="I56" s="549" t="s">
        <v>759</v>
      </c>
      <c r="J56" s="550" t="s">
        <v>1017</v>
      </c>
      <c r="K56" s="33" t="s">
        <v>209</v>
      </c>
      <c r="L56" s="551" t="s">
        <v>688</v>
      </c>
      <c r="M56" s="777"/>
      <c r="O56" s="570"/>
    </row>
    <row r="57" spans="1:15" ht="12.75" customHeight="1">
      <c r="A57" s="20"/>
      <c r="B57" s="43"/>
      <c r="C57" s="507" t="s">
        <v>163</v>
      </c>
      <c r="D57" s="408" t="s">
        <v>961</v>
      </c>
      <c r="E57" s="320" t="s">
        <v>703</v>
      </c>
      <c r="F57" s="255" t="s">
        <v>509</v>
      </c>
      <c r="G57" s="255" t="s">
        <v>508</v>
      </c>
      <c r="H57" s="408" t="s">
        <v>884</v>
      </c>
      <c r="I57" s="376" t="s">
        <v>483</v>
      </c>
      <c r="J57" s="319" t="s">
        <v>963</v>
      </c>
      <c r="K57" s="286"/>
      <c r="L57" s="778" t="s">
        <v>962</v>
      </c>
      <c r="M57" s="297"/>
      <c r="O57" s="570"/>
    </row>
    <row r="58" spans="1:15" ht="12.75" customHeight="1">
      <c r="A58" s="6" t="s">
        <v>5</v>
      </c>
      <c r="B58" s="8"/>
      <c r="C58" s="509" t="s">
        <v>1018</v>
      </c>
      <c r="D58" s="509" t="s">
        <v>754</v>
      </c>
      <c r="E58" s="788" t="s">
        <v>1035</v>
      </c>
      <c r="F58" s="509" t="s">
        <v>756</v>
      </c>
      <c r="G58" s="552" t="s">
        <v>885</v>
      </c>
      <c r="H58" s="509" t="s">
        <v>1019</v>
      </c>
      <c r="I58" s="553" t="s">
        <v>489</v>
      </c>
      <c r="J58" s="509" t="s">
        <v>1020</v>
      </c>
      <c r="K58" s="452" t="s">
        <v>704</v>
      </c>
      <c r="L58" s="765" t="s">
        <v>364</v>
      </c>
      <c r="M58" s="48">
        <v>20</v>
      </c>
      <c r="O58" s="570"/>
    </row>
    <row r="59" spans="1:16" s="1" customFormat="1" ht="12.75" customHeight="1">
      <c r="A59" s="6" t="s">
        <v>6</v>
      </c>
      <c r="B59" s="8"/>
      <c r="C59" s="346" t="s">
        <v>170</v>
      </c>
      <c r="D59" s="488" t="s">
        <v>705</v>
      </c>
      <c r="E59" s="452" t="s">
        <v>707</v>
      </c>
      <c r="F59" s="488" t="s">
        <v>364</v>
      </c>
      <c r="G59" s="488" t="s">
        <v>171</v>
      </c>
      <c r="H59" s="488" t="s">
        <v>690</v>
      </c>
      <c r="I59" s="539" t="s">
        <v>706</v>
      </c>
      <c r="J59" s="256"/>
      <c r="K59" s="911" t="s">
        <v>551</v>
      </c>
      <c r="L59" s="399"/>
      <c r="M59" s="47">
        <v>20</v>
      </c>
      <c r="N59" s="2"/>
      <c r="O59" s="570"/>
      <c r="P59" s="2"/>
    </row>
    <row r="60" spans="1:15" s="1" customFormat="1" ht="12.75" customHeight="1" hidden="1">
      <c r="A60" s="247" t="s">
        <v>574</v>
      </c>
      <c r="B60" s="248"/>
      <c r="C60" s="444" t="s">
        <v>170</v>
      </c>
      <c r="D60" s="369"/>
      <c r="E60" s="369"/>
      <c r="F60" s="369"/>
      <c r="G60" s="369"/>
      <c r="H60" s="369"/>
      <c r="I60" s="369"/>
      <c r="J60" s="369"/>
      <c r="K60" s="369"/>
      <c r="L60" s="554"/>
      <c r="M60" s="249">
        <v>180</v>
      </c>
      <c r="N60" s="2"/>
      <c r="O60" s="570"/>
    </row>
    <row r="61" spans="1:15" s="1" customFormat="1" ht="12.75" customHeight="1">
      <c r="A61" s="6" t="s">
        <v>8</v>
      </c>
      <c r="B61" s="8"/>
      <c r="C61" s="555" t="s">
        <v>709</v>
      </c>
      <c r="D61" s="501" t="s">
        <v>966</v>
      </c>
      <c r="E61" s="299" t="s">
        <v>220</v>
      </c>
      <c r="F61" s="509" t="s">
        <v>1019</v>
      </c>
      <c r="G61" s="509" t="s">
        <v>758</v>
      </c>
      <c r="H61" s="299"/>
      <c r="I61" s="299" t="s">
        <v>1020</v>
      </c>
      <c r="J61" s="509" t="s">
        <v>687</v>
      </c>
      <c r="K61" s="299" t="s">
        <v>1021</v>
      </c>
      <c r="L61" s="399"/>
      <c r="M61" s="47">
        <v>20</v>
      </c>
      <c r="N61" s="2"/>
      <c r="O61" s="570"/>
    </row>
    <row r="62" spans="1:15" ht="12.75" customHeight="1">
      <c r="A62" s="13" t="s">
        <v>9</v>
      </c>
      <c r="B62" s="14"/>
      <c r="C62" s="556" t="s">
        <v>170</v>
      </c>
      <c r="D62" s="511" t="s">
        <v>967</v>
      </c>
      <c r="E62" s="272" t="s">
        <v>511</v>
      </c>
      <c r="F62" s="557" t="s">
        <v>561</v>
      </c>
      <c r="G62" s="558"/>
      <c r="H62" s="481" t="s">
        <v>1022</v>
      </c>
      <c r="I62" s="559"/>
      <c r="J62" s="559"/>
      <c r="K62" s="560" t="s">
        <v>485</v>
      </c>
      <c r="L62" s="561" t="s">
        <v>710</v>
      </c>
      <c r="M62" s="49">
        <v>20</v>
      </c>
      <c r="N62" s="1"/>
      <c r="O62" s="570"/>
    </row>
    <row r="63" spans="1:15" ht="12.75" customHeight="1">
      <c r="A63" s="20"/>
      <c r="B63" s="15"/>
      <c r="C63" s="562" t="s">
        <v>711</v>
      </c>
      <c r="D63" s="278" t="s">
        <v>263</v>
      </c>
      <c r="E63" s="563" t="s">
        <v>484</v>
      </c>
      <c r="F63" s="278" t="s">
        <v>562</v>
      </c>
      <c r="G63" s="267" t="s">
        <v>1023</v>
      </c>
      <c r="H63" s="471" t="s">
        <v>508</v>
      </c>
      <c r="I63" s="471" t="s">
        <v>712</v>
      </c>
      <c r="J63" s="281" t="s">
        <v>221</v>
      </c>
      <c r="K63" s="564" t="s">
        <v>551</v>
      </c>
      <c r="L63" s="565" t="s">
        <v>1024</v>
      </c>
      <c r="M63" s="50"/>
      <c r="N63" s="1"/>
      <c r="O63" s="570"/>
    </row>
    <row r="64" spans="1:15" ht="12.75" customHeight="1">
      <c r="A64" s="6" t="s">
        <v>12</v>
      </c>
      <c r="B64" s="8"/>
      <c r="C64" s="633" t="s">
        <v>968</v>
      </c>
      <c r="D64" s="779"/>
      <c r="E64" s="510" t="s">
        <v>713</v>
      </c>
      <c r="F64" s="26"/>
      <c r="G64" s="26"/>
      <c r="H64" s="394" t="s">
        <v>714</v>
      </c>
      <c r="I64" s="509" t="s">
        <v>511</v>
      </c>
      <c r="J64" s="394" t="s">
        <v>705</v>
      </c>
      <c r="K64" s="500" t="s">
        <v>707</v>
      </c>
      <c r="L64" s="399"/>
      <c r="M64" s="47">
        <v>20</v>
      </c>
      <c r="N64" s="1"/>
      <c r="O64" s="570"/>
    </row>
    <row r="65" spans="1:15" ht="12.75" customHeight="1">
      <c r="A65" s="13" t="s">
        <v>13</v>
      </c>
      <c r="B65" s="14"/>
      <c r="C65" s="566" t="s">
        <v>821</v>
      </c>
      <c r="D65" s="314" t="s">
        <v>687</v>
      </c>
      <c r="E65" s="272" t="s">
        <v>210</v>
      </c>
      <c r="F65" s="220" t="s">
        <v>171</v>
      </c>
      <c r="G65" s="481" t="s">
        <v>493</v>
      </c>
      <c r="H65" s="220"/>
      <c r="I65" s="314" t="s">
        <v>717</v>
      </c>
      <c r="J65" s="234" t="s">
        <v>1025</v>
      </c>
      <c r="K65" s="285"/>
      <c r="L65" s="288"/>
      <c r="M65" s="49">
        <v>20</v>
      </c>
      <c r="N65" s="1"/>
      <c r="O65" s="570"/>
    </row>
    <row r="66" spans="1:15" ht="12.75" customHeight="1">
      <c r="A66" s="17"/>
      <c r="B66" s="23"/>
      <c r="C66" s="720" t="s">
        <v>969</v>
      </c>
      <c r="D66" s="266"/>
      <c r="E66" s="33" t="s">
        <v>196</v>
      </c>
      <c r="F66" s="455" t="s">
        <v>1026</v>
      </c>
      <c r="G66" s="729" t="s">
        <v>716</v>
      </c>
      <c r="H66" s="673" t="s">
        <v>715</v>
      </c>
      <c r="I66" s="549" t="s">
        <v>208</v>
      </c>
      <c r="J66" s="451" t="s">
        <v>974</v>
      </c>
      <c r="K66" s="451" t="s">
        <v>970</v>
      </c>
      <c r="L66" s="497" t="s">
        <v>972</v>
      </c>
      <c r="M66" s="52"/>
      <c r="N66" s="1"/>
      <c r="O66" s="570"/>
    </row>
    <row r="67" spans="1:15" ht="12.75" customHeight="1">
      <c r="A67" s="20"/>
      <c r="B67" s="15"/>
      <c r="C67" s="286"/>
      <c r="D67" s="780" t="s">
        <v>973</v>
      </c>
      <c r="E67" s="568"/>
      <c r="F67" s="334" t="s">
        <v>197</v>
      </c>
      <c r="G67" s="376" t="s">
        <v>1027</v>
      </c>
      <c r="H67" s="564" t="s">
        <v>508</v>
      </c>
      <c r="I67" s="465" t="s">
        <v>551</v>
      </c>
      <c r="J67" s="319" t="s">
        <v>708</v>
      </c>
      <c r="K67" s="891" t="s">
        <v>971</v>
      </c>
      <c r="L67" s="1009"/>
      <c r="M67" s="50"/>
      <c r="N67" s="1"/>
      <c r="O67" s="570"/>
    </row>
    <row r="68" spans="1:15" s="72" customFormat="1" ht="12.75" customHeight="1">
      <c r="A68" s="900" t="s">
        <v>115</v>
      </c>
      <c r="B68" s="901"/>
      <c r="C68" s="902" t="s">
        <v>170</v>
      </c>
      <c r="D68" s="629"/>
      <c r="E68" s="629"/>
      <c r="F68" s="629"/>
      <c r="G68" s="629"/>
      <c r="H68" s="629"/>
      <c r="I68" s="629"/>
      <c r="J68" s="629"/>
      <c r="K68" s="903"/>
      <c r="L68" s="904"/>
      <c r="M68" s="905">
        <v>160</v>
      </c>
      <c r="O68" s="570"/>
    </row>
    <row r="69" spans="1:15" s="72" customFormat="1" ht="12.75" customHeight="1">
      <c r="A69" s="111" t="s">
        <v>79</v>
      </c>
      <c r="B69" s="74" t="s">
        <v>581</v>
      </c>
      <c r="C69" s="960" t="s">
        <v>1158</v>
      </c>
      <c r="D69" s="629"/>
      <c r="E69" s="70" t="s">
        <v>207</v>
      </c>
      <c r="F69" s="81" t="s">
        <v>541</v>
      </c>
      <c r="G69" s="509" t="s">
        <v>734</v>
      </c>
      <c r="H69" s="29" t="s">
        <v>221</v>
      </c>
      <c r="I69" s="510" t="s">
        <v>735</v>
      </c>
      <c r="J69" s="192"/>
      <c r="K69" s="183"/>
      <c r="L69" s="74"/>
      <c r="M69" s="155">
        <v>70</v>
      </c>
      <c r="O69" s="570"/>
    </row>
    <row r="70" spans="1:15" s="71" customFormat="1" ht="12.75" customHeight="1">
      <c r="A70" s="97" t="s">
        <v>88</v>
      </c>
      <c r="B70" s="185"/>
      <c r="C70" s="211" t="s">
        <v>170</v>
      </c>
      <c r="D70" s="96"/>
      <c r="E70" s="96"/>
      <c r="F70" s="96"/>
      <c r="G70" s="96"/>
      <c r="H70" s="96"/>
      <c r="I70" s="90"/>
      <c r="J70" s="90"/>
      <c r="K70" s="90"/>
      <c r="L70" s="84" t="s">
        <v>228</v>
      </c>
      <c r="M70" s="94">
        <v>160</v>
      </c>
      <c r="O70" s="570"/>
    </row>
    <row r="71" spans="1:15" s="71" customFormat="1" ht="12.75" customHeight="1">
      <c r="A71" s="97" t="s">
        <v>138</v>
      </c>
      <c r="B71" s="89"/>
      <c r="C71" s="95" t="s">
        <v>201</v>
      </c>
      <c r="D71" s="96"/>
      <c r="E71" s="96" t="s">
        <v>335</v>
      </c>
      <c r="F71" s="96"/>
      <c r="G71" s="96" t="s">
        <v>263</v>
      </c>
      <c r="H71" s="96"/>
      <c r="I71" s="90"/>
      <c r="J71" s="90"/>
      <c r="K71" s="90"/>
      <c r="L71" s="84" t="s">
        <v>228</v>
      </c>
      <c r="M71" s="94">
        <v>200</v>
      </c>
      <c r="O71" s="570"/>
    </row>
    <row r="72" spans="1:15" ht="12.75" customHeight="1">
      <c r="A72" s="97" t="s">
        <v>58</v>
      </c>
      <c r="B72" s="35"/>
      <c r="C72" s="95" t="s">
        <v>218</v>
      </c>
      <c r="D72" s="96"/>
      <c r="E72" s="96"/>
      <c r="F72" s="96"/>
      <c r="G72" s="96"/>
      <c r="H72" s="96"/>
      <c r="I72" s="36"/>
      <c r="J72" s="36"/>
      <c r="K72" s="36"/>
      <c r="L72" s="84" t="s">
        <v>228</v>
      </c>
      <c r="M72" s="94">
        <v>240</v>
      </c>
      <c r="N72" s="2" t="s">
        <v>167</v>
      </c>
      <c r="O72" s="570"/>
    </row>
    <row r="73" spans="1:15" ht="12.75" customHeight="1">
      <c r="A73" s="258" t="s">
        <v>80</v>
      </c>
      <c r="B73" s="259"/>
      <c r="C73" s="65"/>
      <c r="O73" s="570"/>
    </row>
    <row r="74" spans="1:15" ht="12.75" customHeight="1">
      <c r="A74" s="13" t="s">
        <v>81</v>
      </c>
      <c r="B74" s="469"/>
      <c r="C74" s="646" t="s">
        <v>202</v>
      </c>
      <c r="D74" s="310" t="s">
        <v>684</v>
      </c>
      <c r="E74" s="411" t="s">
        <v>726</v>
      </c>
      <c r="F74" s="512" t="s">
        <v>156</v>
      </c>
      <c r="G74" s="459" t="s">
        <v>865</v>
      </c>
      <c r="H74" s="275" t="s">
        <v>976</v>
      </c>
      <c r="I74" s="512" t="s">
        <v>535</v>
      </c>
      <c r="J74" s="411" t="s">
        <v>868</v>
      </c>
      <c r="K74" s="511" t="s">
        <v>979</v>
      </c>
      <c r="L74" s="912" t="s">
        <v>151</v>
      </c>
      <c r="M74" s="474">
        <v>25</v>
      </c>
      <c r="O74" s="570"/>
    </row>
    <row r="75" spans="1:15" ht="12.75" customHeight="1">
      <c r="A75" s="20"/>
      <c r="B75" s="43"/>
      <c r="C75" s="376" t="s">
        <v>730</v>
      </c>
      <c r="D75" s="376" t="s">
        <v>1028</v>
      </c>
      <c r="E75" s="376" t="s">
        <v>727</v>
      </c>
      <c r="F75" s="506" t="s">
        <v>566</v>
      </c>
      <c r="G75" s="715" t="s">
        <v>774</v>
      </c>
      <c r="H75" s="506" t="s">
        <v>725</v>
      </c>
      <c r="I75" s="507" t="s">
        <v>51</v>
      </c>
      <c r="J75" s="471" t="s">
        <v>975</v>
      </c>
      <c r="K75" s="507"/>
      <c r="L75" s="762" t="s">
        <v>977</v>
      </c>
      <c r="M75" s="475"/>
      <c r="O75" s="570"/>
    </row>
    <row r="76" spans="1:15" ht="12.75" customHeight="1">
      <c r="A76" s="13" t="s">
        <v>61</v>
      </c>
      <c r="B76" s="14"/>
      <c r="C76" s="530" t="s">
        <v>51</v>
      </c>
      <c r="D76" s="275" t="s">
        <v>494</v>
      </c>
      <c r="E76" s="511" t="s">
        <v>894</v>
      </c>
      <c r="F76" s="752"/>
      <c r="G76" s="913" t="s">
        <v>915</v>
      </c>
      <c r="H76" s="411" t="s">
        <v>872</v>
      </c>
      <c r="I76" s="275" t="s">
        <v>873</v>
      </c>
      <c r="J76" s="511" t="s">
        <v>1113</v>
      </c>
      <c r="K76" s="462" t="s">
        <v>762</v>
      </c>
      <c r="L76" s="850" t="s">
        <v>895</v>
      </c>
      <c r="M76" s="474">
        <v>20</v>
      </c>
      <c r="O76" s="570"/>
    </row>
    <row r="77" spans="1:15" ht="12.75" customHeight="1">
      <c r="A77" s="20"/>
      <c r="B77" s="15"/>
      <c r="C77" s="754"/>
      <c r="D77" s="376" t="s">
        <v>888</v>
      </c>
      <c r="E77" s="471" t="s">
        <v>1029</v>
      </c>
      <c r="F77" s="408" t="s">
        <v>892</v>
      </c>
      <c r="G77" s="471" t="s">
        <v>761</v>
      </c>
      <c r="H77" s="408" t="s">
        <v>213</v>
      </c>
      <c r="I77" s="376" t="s">
        <v>893</v>
      </c>
      <c r="J77" s="319" t="s">
        <v>488</v>
      </c>
      <c r="K77" s="319" t="s">
        <v>896</v>
      </c>
      <c r="L77" s="755"/>
      <c r="M77" s="718"/>
      <c r="O77" s="570"/>
    </row>
    <row r="78" spans="1:15" s="1" customFormat="1" ht="12.75" customHeight="1">
      <c r="A78" s="13" t="s">
        <v>6</v>
      </c>
      <c r="B78" s="14"/>
      <c r="C78" s="763" t="s">
        <v>914</v>
      </c>
      <c r="D78" s="760"/>
      <c r="E78" s="647" t="s">
        <v>202</v>
      </c>
      <c r="F78" s="275" t="s">
        <v>980</v>
      </c>
      <c r="G78" s="459" t="s">
        <v>984</v>
      </c>
      <c r="H78" s="236" t="s">
        <v>156</v>
      </c>
      <c r="I78" s="275" t="s">
        <v>981</v>
      </c>
      <c r="J78" s="511" t="s">
        <v>1030</v>
      </c>
      <c r="K78" s="511" t="s">
        <v>868</v>
      </c>
      <c r="L78" s="322"/>
      <c r="M78" s="289">
        <v>25</v>
      </c>
      <c r="O78" s="570"/>
    </row>
    <row r="79" spans="1:15" s="1" customFormat="1" ht="12.75" customHeight="1">
      <c r="A79" s="20"/>
      <c r="B79" s="15"/>
      <c r="C79" s="507" t="s">
        <v>979</v>
      </c>
      <c r="D79" s="334" t="s">
        <v>151</v>
      </c>
      <c r="E79" s="506" t="s">
        <v>983</v>
      </c>
      <c r="F79" s="506" t="s">
        <v>727</v>
      </c>
      <c r="G79" s="506" t="s">
        <v>566</v>
      </c>
      <c r="H79" s="471" t="s">
        <v>982</v>
      </c>
      <c r="I79" s="269"/>
      <c r="J79" s="716" t="s">
        <v>862</v>
      </c>
      <c r="K79" s="781"/>
      <c r="L79" s="755" t="s">
        <v>911</v>
      </c>
      <c r="M79" s="297"/>
      <c r="O79" s="570"/>
    </row>
    <row r="80" spans="1:15" s="1" customFormat="1" ht="12.75" customHeight="1">
      <c r="A80" s="13" t="s">
        <v>9</v>
      </c>
      <c r="B80" s="14"/>
      <c r="C80" s="262" t="s">
        <v>202</v>
      </c>
      <c r="D80" s="459" t="s">
        <v>684</v>
      </c>
      <c r="E80" s="670" t="s">
        <v>764</v>
      </c>
      <c r="F80" s="534"/>
      <c r="G80" s="220" t="s">
        <v>863</v>
      </c>
      <c r="H80" s="512" t="s">
        <v>763</v>
      </c>
      <c r="I80" s="459" t="s">
        <v>757</v>
      </c>
      <c r="J80" s="459" t="s">
        <v>728</v>
      </c>
      <c r="K80" s="275" t="s">
        <v>729</v>
      </c>
      <c r="L80" s="322"/>
      <c r="M80" s="289">
        <v>25</v>
      </c>
      <c r="O80" s="570"/>
    </row>
    <row r="81" spans="1:15" s="1" customFormat="1" ht="12.75" customHeight="1">
      <c r="A81" s="20"/>
      <c r="B81" s="15"/>
      <c r="C81" s="373"/>
      <c r="D81" s="506"/>
      <c r="E81" s="529"/>
      <c r="F81" s="334"/>
      <c r="G81" s="334"/>
      <c r="H81" s="506"/>
      <c r="I81" s="278" t="s">
        <v>151</v>
      </c>
      <c r="J81" s="506" t="s">
        <v>730</v>
      </c>
      <c r="K81" s="376" t="s">
        <v>1028</v>
      </c>
      <c r="L81" s="376" t="s">
        <v>566</v>
      </c>
      <c r="M81" s="297"/>
      <c r="O81" s="570"/>
    </row>
    <row r="82" spans="1:15" s="1" customFormat="1" ht="12.75" customHeight="1">
      <c r="A82" s="13" t="s">
        <v>63</v>
      </c>
      <c r="B82" s="14"/>
      <c r="C82" s="476" t="s">
        <v>536</v>
      </c>
      <c r="D82" s="272" t="s">
        <v>875</v>
      </c>
      <c r="E82" s="411" t="s">
        <v>902</v>
      </c>
      <c r="F82" s="234" t="s">
        <v>486</v>
      </c>
      <c r="G82" s="279" t="s">
        <v>487</v>
      </c>
      <c r="H82" s="272" t="s">
        <v>1031</v>
      </c>
      <c r="I82" s="272" t="s">
        <v>897</v>
      </c>
      <c r="J82" s="512" t="s">
        <v>766</v>
      </c>
      <c r="K82" s="512" t="s">
        <v>737</v>
      </c>
      <c r="L82" s="512" t="s">
        <v>765</v>
      </c>
      <c r="M82" s="289">
        <v>20</v>
      </c>
      <c r="O82" s="570"/>
    </row>
    <row r="83" spans="1:15" s="1" customFormat="1" ht="12.75" customHeight="1">
      <c r="A83" s="20"/>
      <c r="B83" s="15"/>
      <c r="C83" s="477"/>
      <c r="D83" s="722" t="s">
        <v>898</v>
      </c>
      <c r="E83" s="278" t="s">
        <v>899</v>
      </c>
      <c r="F83" s="278" t="s">
        <v>874</v>
      </c>
      <c r="G83" s="256"/>
      <c r="H83" s="506" t="s">
        <v>900</v>
      </c>
      <c r="I83" s="256"/>
      <c r="J83" s="376" t="s">
        <v>955</v>
      </c>
      <c r="K83" s="256"/>
      <c r="L83" s="308" t="s">
        <v>901</v>
      </c>
      <c r="M83" s="475"/>
      <c r="O83" s="570"/>
    </row>
    <row r="84" spans="1:15" ht="12.75" customHeight="1">
      <c r="A84" s="13" t="s">
        <v>13</v>
      </c>
      <c r="B84" s="14"/>
      <c r="C84" s="363"/>
      <c r="D84" s="272" t="s">
        <v>864</v>
      </c>
      <c r="E84" s="275" t="s">
        <v>684</v>
      </c>
      <c r="F84" s="220" t="s">
        <v>863</v>
      </c>
      <c r="G84" s="275" t="s">
        <v>865</v>
      </c>
      <c r="H84" s="275" t="s">
        <v>866</v>
      </c>
      <c r="I84" s="275" t="s">
        <v>867</v>
      </c>
      <c r="J84" s="511" t="s">
        <v>913</v>
      </c>
      <c r="K84" s="751"/>
      <c r="L84" s="288"/>
      <c r="M84" s="717"/>
      <c r="N84" s="2">
        <v>12</v>
      </c>
      <c r="O84" s="570"/>
    </row>
    <row r="85" spans="1:15" ht="12.75" customHeight="1">
      <c r="A85" s="66" t="s">
        <v>559</v>
      </c>
      <c r="B85" s="470" t="s">
        <v>560</v>
      </c>
      <c r="C85" s="373"/>
      <c r="D85" s="376" t="s">
        <v>868</v>
      </c>
      <c r="E85" s="507" t="s">
        <v>869</v>
      </c>
      <c r="F85" s="278"/>
      <c r="G85" s="334"/>
      <c r="H85" s="479"/>
      <c r="I85" s="334" t="s">
        <v>870</v>
      </c>
      <c r="J85" s="463"/>
      <c r="K85" s="376" t="s">
        <v>912</v>
      </c>
      <c r="L85" s="513" t="s">
        <v>871</v>
      </c>
      <c r="M85" s="297"/>
      <c r="O85" s="570"/>
    </row>
    <row r="86" spans="1:15" ht="12.75" customHeight="1">
      <c r="A86" s="13" t="s">
        <v>65</v>
      </c>
      <c r="B86" s="14"/>
      <c r="C86" s="669" t="s">
        <v>51</v>
      </c>
      <c r="D86" s="234" t="s">
        <v>494</v>
      </c>
      <c r="E86" s="272" t="s">
        <v>211</v>
      </c>
      <c r="F86" s="272" t="s">
        <v>252</v>
      </c>
      <c r="G86" s="275" t="s">
        <v>902</v>
      </c>
      <c r="H86" s="481" t="s">
        <v>70</v>
      </c>
      <c r="I86" s="511" t="s">
        <v>903</v>
      </c>
      <c r="J86" s="497" t="s">
        <v>889</v>
      </c>
      <c r="K86" s="265" t="s">
        <v>225</v>
      </c>
      <c r="L86" s="265" t="s">
        <v>229</v>
      </c>
      <c r="M86" s="289">
        <v>20</v>
      </c>
      <c r="N86" s="3" t="s">
        <v>47</v>
      </c>
      <c r="O86" s="570"/>
    </row>
    <row r="87" spans="1:15" ht="12.75" customHeight="1">
      <c r="A87" s="17"/>
      <c r="B87" s="23"/>
      <c r="C87" s="286"/>
      <c r="D87" s="257" t="s">
        <v>567</v>
      </c>
      <c r="E87" s="497" t="s">
        <v>495</v>
      </c>
      <c r="F87" s="276" t="s">
        <v>64</v>
      </c>
      <c r="G87" s="277" t="s">
        <v>760</v>
      </c>
      <c r="H87" s="277" t="s">
        <v>904</v>
      </c>
      <c r="I87" s="277" t="s">
        <v>905</v>
      </c>
      <c r="J87" s="277" t="s">
        <v>778</v>
      </c>
      <c r="K87" s="277" t="s">
        <v>876</v>
      </c>
      <c r="L87" s="719" t="s">
        <v>82</v>
      </c>
      <c r="M87" s="294"/>
      <c r="O87" s="570"/>
    </row>
    <row r="88" spans="1:15" ht="12.75" customHeight="1">
      <c r="A88" s="17"/>
      <c r="B88" s="23"/>
      <c r="C88" s="290"/>
      <c r="D88" s="33" t="s">
        <v>192</v>
      </c>
      <c r="E88" s="720" t="s">
        <v>877</v>
      </c>
      <c r="F88" s="330" t="s">
        <v>212</v>
      </c>
      <c r="G88" s="528" t="s">
        <v>150</v>
      </c>
      <c r="H88" s="497" t="s">
        <v>906</v>
      </c>
      <c r="I88" s="33" t="s">
        <v>213</v>
      </c>
      <c r="J88" s="265" t="s">
        <v>497</v>
      </c>
      <c r="K88" s="277" t="s">
        <v>738</v>
      </c>
      <c r="L88" s="482" t="s">
        <v>496</v>
      </c>
      <c r="M88" s="297"/>
      <c r="O88" s="570"/>
    </row>
    <row r="89" spans="1:15" ht="12.75" customHeight="1">
      <c r="A89" s="13" t="s">
        <v>15</v>
      </c>
      <c r="B89" s="14"/>
      <c r="C89" s="346" t="s">
        <v>14</v>
      </c>
      <c r="D89" s="298" t="s">
        <v>490</v>
      </c>
      <c r="E89" s="298" t="s">
        <v>491</v>
      </c>
      <c r="F89" s="452" t="s">
        <v>879</v>
      </c>
      <c r="G89" s="514" t="s">
        <v>719</v>
      </c>
      <c r="H89" s="483"/>
      <c r="I89" s="501" t="s">
        <v>720</v>
      </c>
      <c r="J89" s="393" t="s">
        <v>492</v>
      </c>
      <c r="K89" s="442"/>
      <c r="L89" s="283"/>
      <c r="M89" s="289">
        <v>25</v>
      </c>
      <c r="O89" s="570"/>
    </row>
    <row r="90" spans="1:15" ht="12.75" customHeight="1">
      <c r="A90" s="17"/>
      <c r="B90" s="61"/>
      <c r="C90" s="741" t="s">
        <v>987</v>
      </c>
      <c r="D90" s="459"/>
      <c r="E90" s="406" t="s">
        <v>724</v>
      </c>
      <c r="F90" s="533" t="s">
        <v>51</v>
      </c>
      <c r="G90" s="496" t="s">
        <v>988</v>
      </c>
      <c r="H90" s="688"/>
      <c r="I90" s="343" t="s">
        <v>563</v>
      </c>
      <c r="J90" s="484"/>
      <c r="K90" s="285"/>
      <c r="L90" s="516" t="s">
        <v>722</v>
      </c>
      <c r="M90" s="294"/>
      <c r="O90" s="570"/>
    </row>
    <row r="91" spans="1:15" ht="12.75" customHeight="1">
      <c r="A91" s="17"/>
      <c r="B91" s="61"/>
      <c r="C91" s="712" t="s">
        <v>723</v>
      </c>
      <c r="D91" s="291"/>
      <c r="E91" s="157" t="s">
        <v>71</v>
      </c>
      <c r="F91" s="277" t="s">
        <v>986</v>
      </c>
      <c r="G91" s="898" t="s">
        <v>721</v>
      </c>
      <c r="H91" s="286"/>
      <c r="I91" s="455" t="s">
        <v>989</v>
      </c>
      <c r="J91" s="286"/>
      <c r="K91" s="455" t="s">
        <v>991</v>
      </c>
      <c r="L91" s="295"/>
      <c r="M91" s="294"/>
      <c r="O91" s="570"/>
    </row>
    <row r="92" spans="1:15" ht="12.75" customHeight="1">
      <c r="A92" s="20"/>
      <c r="B92" s="16"/>
      <c r="C92" s="485"/>
      <c r="D92" s="157" t="s">
        <v>66</v>
      </c>
      <c r="E92" s="730" t="s">
        <v>161</v>
      </c>
      <c r="F92" s="730"/>
      <c r="G92" s="277" t="s">
        <v>887</v>
      </c>
      <c r="H92" s="486"/>
      <c r="I92" s="277" t="s">
        <v>985</v>
      </c>
      <c r="J92" s="486"/>
      <c r="K92" s="455" t="s">
        <v>990</v>
      </c>
      <c r="L92" s="487"/>
      <c r="M92" s="475"/>
      <c r="O92" s="570"/>
    </row>
    <row r="93" spans="1:18" s="156" customFormat="1" ht="12.75" customHeight="1">
      <c r="A93" s="573" t="s">
        <v>270</v>
      </c>
      <c r="B93" s="574"/>
      <c r="C93" s="575" t="s">
        <v>379</v>
      </c>
      <c r="D93" s="438" t="s">
        <v>388</v>
      </c>
      <c r="E93" s="438" t="s">
        <v>197</v>
      </c>
      <c r="F93" s="438" t="s">
        <v>221</v>
      </c>
      <c r="G93" s="438"/>
      <c r="H93" s="438" t="s">
        <v>736</v>
      </c>
      <c r="I93" s="576"/>
      <c r="J93" s="577"/>
      <c r="K93" s="576"/>
      <c r="L93" s="578"/>
      <c r="M93" s="579">
        <v>100</v>
      </c>
      <c r="N93" s="2">
        <v>100</v>
      </c>
      <c r="O93" s="570"/>
      <c r="R93" s="112"/>
    </row>
    <row r="94" spans="1:17" ht="12.75" customHeight="1">
      <c r="A94" s="581" t="s">
        <v>58</v>
      </c>
      <c r="B94" s="414"/>
      <c r="C94" s="415" t="s">
        <v>202</v>
      </c>
      <c r="D94" s="457" t="s">
        <v>635</v>
      </c>
      <c r="E94" s="580" t="s">
        <v>634</v>
      </c>
      <c r="F94" s="457" t="s">
        <v>636</v>
      </c>
      <c r="G94" s="914" t="s">
        <v>1109</v>
      </c>
      <c r="H94" s="813"/>
      <c r="I94" s="416" t="s">
        <v>151</v>
      </c>
      <c r="J94" s="424" t="s">
        <v>1036</v>
      </c>
      <c r="K94" s="416"/>
      <c r="L94" s="417"/>
      <c r="M94" s="418">
        <f>5*$P$1*1.3</f>
        <v>156</v>
      </c>
      <c r="O94" s="570"/>
      <c r="P94" s="842" t="s">
        <v>1110</v>
      </c>
      <c r="Q94" s="156"/>
    </row>
    <row r="95" spans="1:17" s="113" customFormat="1" ht="12.75" customHeight="1">
      <c r="A95" s="419"/>
      <c r="B95" s="420"/>
      <c r="C95" s="421" t="s">
        <v>162</v>
      </c>
      <c r="D95" s="422"/>
      <c r="E95" s="423"/>
      <c r="F95" s="424"/>
      <c r="G95" s="422"/>
      <c r="H95" s="424"/>
      <c r="I95" s="422"/>
      <c r="J95" s="425"/>
      <c r="K95" s="422"/>
      <c r="L95" s="426" t="s">
        <v>228</v>
      </c>
      <c r="M95" s="427">
        <v>150</v>
      </c>
      <c r="N95" s="71"/>
      <c r="O95" s="570"/>
      <c r="P95" s="71"/>
      <c r="Q95" s="112"/>
    </row>
    <row r="96" spans="1:15" s="71" customFormat="1" ht="12.75" customHeight="1">
      <c r="A96" s="428" t="s">
        <v>59</v>
      </c>
      <c r="B96" s="421" t="s">
        <v>162</v>
      </c>
      <c r="C96" s="429"/>
      <c r="D96" s="424"/>
      <c r="E96" s="424"/>
      <c r="F96" s="430" t="s">
        <v>163</v>
      </c>
      <c r="G96" s="424"/>
      <c r="H96" s="424"/>
      <c r="I96" s="422"/>
      <c r="J96" s="425"/>
      <c r="K96" s="422"/>
      <c r="L96" s="426" t="s">
        <v>228</v>
      </c>
      <c r="M96" s="431">
        <f>12.492*$P$1*1.1</f>
        <v>329.78880000000004</v>
      </c>
      <c r="O96" s="570"/>
    </row>
    <row r="97" spans="1:15" s="71" customFormat="1" ht="12.75" customHeight="1">
      <c r="A97" s="432"/>
      <c r="B97" s="520" t="s">
        <v>69</v>
      </c>
      <c r="C97" s="433"/>
      <c r="D97" s="434"/>
      <c r="E97" s="424" t="s">
        <v>163</v>
      </c>
      <c r="F97" s="424" t="s">
        <v>632</v>
      </c>
      <c r="G97" s="424" t="s">
        <v>388</v>
      </c>
      <c r="H97" s="437" t="s">
        <v>703</v>
      </c>
      <c r="I97" s="424" t="s">
        <v>197</v>
      </c>
      <c r="J97" s="437" t="s">
        <v>633</v>
      </c>
      <c r="K97" s="422"/>
      <c r="L97" s="417"/>
      <c r="M97" s="518">
        <f>12.492*$P$1*1.05</f>
        <v>314.7984</v>
      </c>
      <c r="O97" s="570"/>
    </row>
    <row r="98" spans="1:15" s="71" customFormat="1" ht="12.75" customHeight="1">
      <c r="A98" s="432"/>
      <c r="B98" s="734" t="s">
        <v>227</v>
      </c>
      <c r="C98" s="682"/>
      <c r="D98" s="424" t="s">
        <v>197</v>
      </c>
      <c r="E98" s="424" t="s">
        <v>633</v>
      </c>
      <c r="F98" s="735" t="s">
        <v>650</v>
      </c>
      <c r="G98" s="492" t="s">
        <v>1037</v>
      </c>
      <c r="H98" s="424" t="s">
        <v>221</v>
      </c>
      <c r="I98" s="437" t="s">
        <v>551</v>
      </c>
      <c r="J98" s="814" t="s">
        <v>1038</v>
      </c>
      <c r="K98" s="814" t="s">
        <v>962</v>
      </c>
      <c r="L98" s="472"/>
      <c r="M98" s="418">
        <f>12.492*$P$1</f>
        <v>299.808</v>
      </c>
      <c r="O98" s="570"/>
    </row>
    <row r="99" spans="1:15" s="71" customFormat="1" ht="12.75" customHeight="1">
      <c r="A99" s="435"/>
      <c r="B99" s="520" t="s">
        <v>142</v>
      </c>
      <c r="C99" s="433"/>
      <c r="D99" s="424"/>
      <c r="E99" s="424"/>
      <c r="F99" s="814" t="s">
        <v>221</v>
      </c>
      <c r="G99" s="424"/>
      <c r="H99" s="424" t="s">
        <v>1039</v>
      </c>
      <c r="I99" s="436"/>
      <c r="J99" s="437" t="s">
        <v>156</v>
      </c>
      <c r="K99" s="424"/>
      <c r="L99" s="417"/>
      <c r="M99" s="519">
        <f>12.492*$P$1*1.16</f>
        <v>347.77727999999996</v>
      </c>
      <c r="O99" s="570"/>
    </row>
    <row r="100" spans="1:15" ht="12.75" customHeight="1" hidden="1">
      <c r="A100" s="260" t="s">
        <v>159</v>
      </c>
      <c r="B100" s="1"/>
      <c r="C100" s="59"/>
      <c r="D100" s="1"/>
      <c r="E100" s="1"/>
      <c r="F100" s="1"/>
      <c r="G100" s="1"/>
      <c r="H100" s="1"/>
      <c r="I100" s="1"/>
      <c r="J100" s="1"/>
      <c r="K100" s="1"/>
      <c r="L100" s="24"/>
      <c r="M100" s="53"/>
      <c r="O100" s="570"/>
    </row>
    <row r="101" spans="1:15" ht="12.75" customHeight="1" hidden="1">
      <c r="A101" s="521" t="s">
        <v>160</v>
      </c>
      <c r="B101" s="489"/>
      <c r="C101" s="254">
        <v>1923</v>
      </c>
      <c r="D101" s="490"/>
      <c r="E101" s="522">
        <v>1932</v>
      </c>
      <c r="F101" s="488"/>
      <c r="G101" s="488"/>
      <c r="H101" s="488"/>
      <c r="I101" s="488"/>
      <c r="J101" s="488"/>
      <c r="K101" s="488"/>
      <c r="L101" s="491"/>
      <c r="M101" s="515">
        <v>160</v>
      </c>
      <c r="O101" s="570"/>
    </row>
    <row r="102" spans="1:15" ht="12.75" customHeight="1">
      <c r="A102" s="258" t="s">
        <v>52</v>
      </c>
      <c r="B102" s="259"/>
      <c r="D102" s="12" t="s">
        <v>0</v>
      </c>
      <c r="L102" s="9"/>
      <c r="O102" s="570"/>
    </row>
    <row r="103" spans="1:15" ht="12.75" customHeight="1">
      <c r="A103" s="5" t="s">
        <v>2</v>
      </c>
      <c r="B103" s="11" t="s">
        <v>19</v>
      </c>
      <c r="C103" s="12" t="s">
        <v>20</v>
      </c>
      <c r="D103" s="501" t="s">
        <v>775</v>
      </c>
      <c r="E103" s="552" t="s">
        <v>316</v>
      </c>
      <c r="F103" s="553" t="s">
        <v>365</v>
      </c>
      <c r="G103" s="587" t="s">
        <v>17</v>
      </c>
      <c r="H103" s="299" t="s">
        <v>238</v>
      </c>
      <c r="I103" s="299"/>
      <c r="J103" s="26" t="s">
        <v>18</v>
      </c>
      <c r="K103" s="299" t="s">
        <v>72</v>
      </c>
      <c r="L103" s="303"/>
      <c r="M103" s="48">
        <v>10</v>
      </c>
      <c r="O103" s="570"/>
    </row>
    <row r="104" spans="1:18" ht="12.75" customHeight="1">
      <c r="A104" s="5" t="s">
        <v>7</v>
      </c>
      <c r="B104" s="11" t="s">
        <v>19</v>
      </c>
      <c r="C104" s="12" t="s">
        <v>20</v>
      </c>
      <c r="D104" s="26" t="s">
        <v>0</v>
      </c>
      <c r="E104" s="26" t="s">
        <v>21</v>
      </c>
      <c r="F104" s="588"/>
      <c r="G104" s="587" t="s">
        <v>17</v>
      </c>
      <c r="H104" s="299" t="s">
        <v>22</v>
      </c>
      <c r="I104" s="298" t="s">
        <v>571</v>
      </c>
      <c r="J104" s="589" t="s">
        <v>425</v>
      </c>
      <c r="K104" s="299"/>
      <c r="L104" s="303" t="s">
        <v>73</v>
      </c>
      <c r="M104" s="48">
        <v>10</v>
      </c>
      <c r="O104" s="570"/>
      <c r="R104" s="665"/>
    </row>
    <row r="105" spans="1:15" ht="12.75" customHeight="1" thickBot="1">
      <c r="A105" s="228" t="s">
        <v>10</v>
      </c>
      <c r="B105" s="229" t="s">
        <v>19</v>
      </c>
      <c r="C105" s="230" t="s">
        <v>20</v>
      </c>
      <c r="D105" s="590" t="s">
        <v>0</v>
      </c>
      <c r="E105" s="590" t="s">
        <v>21</v>
      </c>
      <c r="F105" s="591" t="s">
        <v>366</v>
      </c>
      <c r="G105" s="592" t="s">
        <v>17</v>
      </c>
      <c r="H105" s="593" t="s">
        <v>251</v>
      </c>
      <c r="I105" s="593" t="s">
        <v>74</v>
      </c>
      <c r="J105" s="594" t="s">
        <v>426</v>
      </c>
      <c r="K105" s="593"/>
      <c r="L105" s="595" t="s">
        <v>250</v>
      </c>
      <c r="M105" s="231">
        <v>10</v>
      </c>
      <c r="O105" s="570"/>
    </row>
    <row r="106" spans="1:15" s="1" customFormat="1" ht="12.75" customHeight="1">
      <c r="A106" s="660" t="s">
        <v>2</v>
      </c>
      <c r="B106" s="683" t="s">
        <v>154</v>
      </c>
      <c r="C106" s="596"/>
      <c r="D106" s="596" t="s">
        <v>0</v>
      </c>
      <c r="E106" s="596" t="s">
        <v>600</v>
      </c>
      <c r="F106" s="596">
        <v>68</v>
      </c>
      <c r="G106" s="671" t="s">
        <v>585</v>
      </c>
      <c r="H106" s="671" t="s">
        <v>598</v>
      </c>
      <c r="I106" s="596">
        <v>75</v>
      </c>
      <c r="J106" s="596" t="s">
        <v>806</v>
      </c>
      <c r="K106" s="596"/>
      <c r="L106" s="597"/>
      <c r="M106" s="232">
        <v>5</v>
      </c>
      <c r="O106" s="570"/>
    </row>
    <row r="107" spans="1:15" s="1" customFormat="1" ht="12.75" customHeight="1" hidden="1">
      <c r="A107" s="659"/>
      <c r="B107" s="680" t="s">
        <v>840</v>
      </c>
      <c r="C107" s="679"/>
      <c r="D107" s="679"/>
      <c r="E107" s="679"/>
      <c r="F107" s="679"/>
      <c r="G107" s="256"/>
      <c r="H107" s="680" t="s">
        <v>847</v>
      </c>
      <c r="I107" s="678"/>
      <c r="J107" s="679"/>
      <c r="K107" s="684"/>
      <c r="L107" s="487"/>
      <c r="M107" s="50"/>
      <c r="O107" s="570"/>
    </row>
    <row r="108" spans="1:15" ht="12" customHeight="1">
      <c r="A108" s="661" t="s">
        <v>7</v>
      </c>
      <c r="B108" s="346">
        <v>1968</v>
      </c>
      <c r="C108" s="26">
        <v>72</v>
      </c>
      <c r="D108" s="26">
        <v>75</v>
      </c>
      <c r="E108" s="26" t="s">
        <v>23</v>
      </c>
      <c r="F108" s="438" t="s">
        <v>785</v>
      </c>
      <c r="G108" s="26">
        <v>83</v>
      </c>
      <c r="H108" s="438" t="s">
        <v>601</v>
      </c>
      <c r="I108" s="539" t="s">
        <v>1131</v>
      </c>
      <c r="J108" s="568"/>
      <c r="K108" s="26">
        <v>88</v>
      </c>
      <c r="L108" s="26">
        <v>89</v>
      </c>
      <c r="M108" s="48">
        <v>5</v>
      </c>
      <c r="O108" s="570"/>
    </row>
    <row r="109" spans="1:15" s="1" customFormat="1" ht="12.75" customHeight="1" hidden="1">
      <c r="A109" s="659"/>
      <c r="B109" s="685"/>
      <c r="C109" s="680" t="s">
        <v>841</v>
      </c>
      <c r="D109" s="677"/>
      <c r="E109" s="679"/>
      <c r="F109" s="679"/>
      <c r="G109" s="626"/>
      <c r="H109" s="626"/>
      <c r="I109" s="680" t="s">
        <v>852</v>
      </c>
      <c r="J109" s="677"/>
      <c r="K109" s="679"/>
      <c r="L109" s="679"/>
      <c r="M109" s="50"/>
      <c r="O109" s="570"/>
    </row>
    <row r="110" spans="1:15" ht="12.75" customHeight="1">
      <c r="A110" s="661" t="s">
        <v>10</v>
      </c>
      <c r="B110" s="480" t="s">
        <v>614</v>
      </c>
      <c r="C110" s="220" t="s">
        <v>611</v>
      </c>
      <c r="D110" s="220" t="s">
        <v>612</v>
      </c>
      <c r="E110" s="220">
        <v>68</v>
      </c>
      <c r="F110" s="220" t="s">
        <v>389</v>
      </c>
      <c r="G110" s="220" t="s">
        <v>613</v>
      </c>
      <c r="H110" s="220" t="s">
        <v>599</v>
      </c>
      <c r="I110" s="220" t="s">
        <v>24</v>
      </c>
      <c r="J110" s="462" t="s">
        <v>601</v>
      </c>
      <c r="K110" s="334" t="s">
        <v>193</v>
      </c>
      <c r="L110" s="645" t="s">
        <v>214</v>
      </c>
      <c r="M110" s="49">
        <v>5</v>
      </c>
      <c r="O110" s="570"/>
    </row>
    <row r="111" spans="1:17" ht="12.75" customHeight="1">
      <c r="A111" s="661" t="s">
        <v>25</v>
      </c>
      <c r="B111" s="262">
        <v>1969</v>
      </c>
      <c r="C111" s="220">
        <v>71</v>
      </c>
      <c r="D111" s="405" t="s">
        <v>321</v>
      </c>
      <c r="E111" s="462" t="s">
        <v>598</v>
      </c>
      <c r="F111" s="512" t="s">
        <v>420</v>
      </c>
      <c r="G111" s="65"/>
      <c r="H111" s="65"/>
      <c r="I111" s="65"/>
      <c r="J111" s="65"/>
      <c r="K111" s="65"/>
      <c r="L111" s="65"/>
      <c r="M111" s="49">
        <v>10</v>
      </c>
      <c r="O111" s="570"/>
      <c r="Q111" s="286"/>
    </row>
    <row r="112" spans="1:15" ht="12.75" customHeight="1">
      <c r="A112" s="659"/>
      <c r="B112" s="373"/>
      <c r="C112" s="334"/>
      <c r="D112" s="439" t="s">
        <v>1086</v>
      </c>
      <c r="E112" s="507" t="s">
        <v>780</v>
      </c>
      <c r="F112" s="439" t="s">
        <v>843</v>
      </c>
      <c r="G112" s="919" t="s">
        <v>1087</v>
      </c>
      <c r="H112" s="334" t="s">
        <v>776</v>
      </c>
      <c r="I112" s="919" t="s">
        <v>777</v>
      </c>
      <c r="J112" s="871" t="s">
        <v>1131</v>
      </c>
      <c r="K112" s="286"/>
      <c r="L112" s="744" t="s">
        <v>842</v>
      </c>
      <c r="M112" s="50"/>
      <c r="O112" s="570"/>
    </row>
    <row r="113" spans="1:15" ht="12.75" customHeight="1">
      <c r="A113" s="661" t="s">
        <v>26</v>
      </c>
      <c r="B113" s="489" t="s">
        <v>237</v>
      </c>
      <c r="C113" s="686"/>
      <c r="D113" s="587" t="s">
        <v>269</v>
      </c>
      <c r="E113" s="26">
        <v>68</v>
      </c>
      <c r="F113" s="26">
        <v>71</v>
      </c>
      <c r="G113" s="499" t="s">
        <v>595</v>
      </c>
      <c r="H113" s="26">
        <v>73</v>
      </c>
      <c r="I113" s="488" t="s">
        <v>845</v>
      </c>
      <c r="J113" s="488" t="s">
        <v>846</v>
      </c>
      <c r="K113" s="26" t="s">
        <v>194</v>
      </c>
      <c r="L113" s="26" t="s">
        <v>596</v>
      </c>
      <c r="M113" s="80" t="s">
        <v>1083</v>
      </c>
      <c r="O113" s="570"/>
    </row>
    <row r="114" spans="1:15" s="1" customFormat="1" ht="12.75" customHeight="1">
      <c r="A114" s="659"/>
      <c r="C114" s="629" t="s">
        <v>784</v>
      </c>
      <c r="D114" s="629" t="s">
        <v>777</v>
      </c>
      <c r="E114" s="920" t="s">
        <v>1131</v>
      </c>
      <c r="F114" s="286"/>
      <c r="G114" s="468"/>
      <c r="H114" s="713" t="s">
        <v>844</v>
      </c>
      <c r="I114" s="677"/>
      <c r="J114" s="677"/>
      <c r="K114" s="677"/>
      <c r="L114" s="303"/>
      <c r="M114" s="50"/>
      <c r="O114" s="570"/>
    </row>
    <row r="115" spans="1:15" ht="12.75" customHeight="1">
      <c r="A115" s="661" t="s">
        <v>27</v>
      </c>
      <c r="B115" s="346">
        <v>1956</v>
      </c>
      <c r="C115" s="26">
        <v>62</v>
      </c>
      <c r="D115" s="26" t="s">
        <v>779</v>
      </c>
      <c r="E115" s="587">
        <v>72</v>
      </c>
      <c r="F115" s="499" t="s">
        <v>781</v>
      </c>
      <c r="G115" s="26">
        <v>75</v>
      </c>
      <c r="H115" s="26" t="s">
        <v>782</v>
      </c>
      <c r="I115" s="539" t="s">
        <v>572</v>
      </c>
      <c r="J115" s="539" t="s">
        <v>783</v>
      </c>
      <c r="K115" s="26">
        <v>82</v>
      </c>
      <c r="L115" s="360" t="s">
        <v>586</v>
      </c>
      <c r="M115" s="246" t="s">
        <v>1084</v>
      </c>
      <c r="O115" s="570"/>
    </row>
    <row r="116" spans="1:15" ht="12.75" customHeight="1">
      <c r="A116" s="661" t="s">
        <v>28</v>
      </c>
      <c r="B116" s="346">
        <v>1957</v>
      </c>
      <c r="C116" s="587" t="s">
        <v>1090</v>
      </c>
      <c r="D116" s="26">
        <v>75</v>
      </c>
      <c r="E116" s="26">
        <v>77</v>
      </c>
      <c r="F116" s="26">
        <v>78</v>
      </c>
      <c r="G116" s="921" t="s">
        <v>1089</v>
      </c>
      <c r="H116" s="442"/>
      <c r="I116" s="438" t="s">
        <v>843</v>
      </c>
      <c r="J116" s="26" t="s">
        <v>596</v>
      </c>
      <c r="K116" s="438" t="s">
        <v>784</v>
      </c>
      <c r="L116" s="438" t="s">
        <v>1088</v>
      </c>
      <c r="M116" s="80" t="s">
        <v>1085</v>
      </c>
      <c r="O116" s="570"/>
    </row>
    <row r="117" spans="1:15" ht="12.75" customHeight="1">
      <c r="A117" s="40" t="s">
        <v>29</v>
      </c>
      <c r="B117" s="18" t="s">
        <v>30</v>
      </c>
      <c r="C117" s="12"/>
      <c r="D117" s="12"/>
      <c r="E117" s="21" t="s">
        <v>243</v>
      </c>
      <c r="F117" s="12"/>
      <c r="G117" s="12"/>
      <c r="H117" s="31" t="s">
        <v>244</v>
      </c>
      <c r="I117" s="9"/>
      <c r="J117" s="842"/>
      <c r="K117" s="629" t="s">
        <v>1180</v>
      </c>
      <c r="L117" s="961"/>
      <c r="M117" s="47">
        <v>20</v>
      </c>
      <c r="O117" s="570"/>
    </row>
    <row r="118" spans="1:15" s="1" customFormat="1" ht="12.75" customHeight="1">
      <c r="A118" s="40" t="s">
        <v>31</v>
      </c>
      <c r="B118" s="968" t="s">
        <v>533</v>
      </c>
      <c r="C118" s="969"/>
      <c r="D118" s="970"/>
      <c r="E118" s="510"/>
      <c r="F118" s="510" t="s">
        <v>246</v>
      </c>
      <c r="G118" s="488"/>
      <c r="H118" s="488"/>
      <c r="I118" s="510"/>
      <c r="J118" s="971" t="s">
        <v>231</v>
      </c>
      <c r="K118" s="488"/>
      <c r="L118" s="972"/>
      <c r="M118" s="51">
        <v>40</v>
      </c>
      <c r="N118" s="2">
        <v>60</v>
      </c>
      <c r="O118" s="570"/>
    </row>
    <row r="119" spans="1:15" s="1" customFormat="1" ht="12.75" customHeight="1" hidden="1">
      <c r="A119" s="252"/>
      <c r="B119" s="973"/>
      <c r="C119" s="499">
        <v>1989</v>
      </c>
      <c r="D119" s="508" t="s">
        <v>582</v>
      </c>
      <c r="E119" s="974"/>
      <c r="F119" s="508" t="s">
        <v>583</v>
      </c>
      <c r="G119" s="975"/>
      <c r="H119" s="975"/>
      <c r="I119" s="974"/>
      <c r="J119" s="974"/>
      <c r="K119" s="975"/>
      <c r="L119" s="976"/>
      <c r="M119" s="155">
        <v>200</v>
      </c>
      <c r="N119" s="2"/>
      <c r="O119" s="570"/>
    </row>
    <row r="120" spans="1:15" ht="12.75" customHeight="1">
      <c r="A120" s="40" t="s">
        <v>109</v>
      </c>
      <c r="B120" s="737" t="s">
        <v>153</v>
      </c>
      <c r="C120" s="510"/>
      <c r="D120" s="488"/>
      <c r="E120" s="971" t="s">
        <v>219</v>
      </c>
      <c r="F120" s="488"/>
      <c r="G120" s="969" t="s">
        <v>1175</v>
      </c>
      <c r="H120" s="970"/>
      <c r="I120" s="970"/>
      <c r="J120" s="286"/>
      <c r="K120" s="969" t="s">
        <v>155</v>
      </c>
      <c r="L120" s="977"/>
      <c r="M120" s="51">
        <v>70</v>
      </c>
      <c r="O120" s="570"/>
    </row>
    <row r="121" spans="1:15" ht="12.75" customHeight="1">
      <c r="A121" s="252"/>
      <c r="B121" s="737" t="s">
        <v>838</v>
      </c>
      <c r="C121" s="681"/>
      <c r="D121" s="677"/>
      <c r="E121" s="681"/>
      <c r="F121" s="677"/>
      <c r="G121" s="677"/>
      <c r="H121" s="677"/>
      <c r="I121" s="677"/>
      <c r="J121" s="677"/>
      <c r="K121" s="677"/>
      <c r="L121" s="687"/>
      <c r="M121" s="736">
        <v>90</v>
      </c>
      <c r="O121" s="570"/>
    </row>
    <row r="122" spans="1:15" ht="12.75" customHeight="1">
      <c r="A122" s="258" t="s">
        <v>53</v>
      </c>
      <c r="B122" s="259"/>
      <c r="O122" s="570"/>
    </row>
    <row r="123" spans="1:15" ht="12.75" customHeight="1">
      <c r="A123" s="111" t="s">
        <v>2</v>
      </c>
      <c r="B123" s="819" t="s">
        <v>85</v>
      </c>
      <c r="C123" s="820"/>
      <c r="D123" s="501" t="s">
        <v>675</v>
      </c>
      <c r="E123" s="501" t="s">
        <v>474</v>
      </c>
      <c r="F123" s="922" t="s">
        <v>1069</v>
      </c>
      <c r="G123" s="821" t="s">
        <v>394</v>
      </c>
      <c r="H123" s="254" t="s">
        <v>367</v>
      </c>
      <c r="I123" s="509" t="s">
        <v>390</v>
      </c>
      <c r="J123" s="509" t="s">
        <v>203</v>
      </c>
      <c r="K123" s="488" t="s">
        <v>158</v>
      </c>
      <c r="L123" s="491" t="s">
        <v>198</v>
      </c>
      <c r="M123" s="60">
        <v>50</v>
      </c>
      <c r="O123" s="570"/>
    </row>
    <row r="124" spans="1:15" ht="12.75" customHeight="1">
      <c r="A124" s="6" t="s">
        <v>7</v>
      </c>
      <c r="B124" s="283" t="s">
        <v>85</v>
      </c>
      <c r="C124" s="346" t="s">
        <v>86</v>
      </c>
      <c r="D124" s="26"/>
      <c r="E124" s="26"/>
      <c r="F124" s="26" t="s">
        <v>0</v>
      </c>
      <c r="G124" s="26" t="s">
        <v>0</v>
      </c>
      <c r="H124" s="26" t="s">
        <v>0</v>
      </c>
      <c r="I124" s="26" t="s">
        <v>0</v>
      </c>
      <c r="J124" s="26" t="s">
        <v>0</v>
      </c>
      <c r="K124" s="442"/>
      <c r="L124" s="283"/>
      <c r="M124" s="47">
        <v>20</v>
      </c>
      <c r="O124" s="570"/>
    </row>
    <row r="125" spans="1:15" s="1" customFormat="1" ht="12.75" customHeight="1">
      <c r="A125" s="6" t="s">
        <v>10</v>
      </c>
      <c r="B125" s="283" t="s">
        <v>85</v>
      </c>
      <c r="C125" s="346" t="s">
        <v>86</v>
      </c>
      <c r="D125" s="26"/>
      <c r="E125" s="26"/>
      <c r="F125" s="350"/>
      <c r="G125" s="26"/>
      <c r="H125" s="26"/>
      <c r="I125" s="26"/>
      <c r="J125" s="26" t="s">
        <v>0</v>
      </c>
      <c r="K125" s="442"/>
      <c r="L125" s="283"/>
      <c r="M125" s="47">
        <v>15</v>
      </c>
      <c r="O125" s="570"/>
    </row>
    <row r="126" spans="1:15" s="1" customFormat="1" ht="12.75" customHeight="1">
      <c r="A126" s="6" t="s">
        <v>26</v>
      </c>
      <c r="B126" s="283" t="s">
        <v>85</v>
      </c>
      <c r="C126" s="346" t="s">
        <v>86</v>
      </c>
      <c r="D126" s="26"/>
      <c r="E126" s="26"/>
      <c r="F126" s="350"/>
      <c r="G126" s="238"/>
      <c r="H126" s="238" t="s">
        <v>0</v>
      </c>
      <c r="I126" s="238" t="s">
        <v>0</v>
      </c>
      <c r="J126" s="238" t="s">
        <v>0</v>
      </c>
      <c r="K126" s="357"/>
      <c r="L126" s="358"/>
      <c r="M126" s="359">
        <v>30</v>
      </c>
      <c r="O126" s="570"/>
    </row>
    <row r="127" spans="1:15" s="286" customFormat="1" ht="12.75" customHeight="1">
      <c r="A127" s="365" t="s">
        <v>2</v>
      </c>
      <c r="B127" s="284" t="s">
        <v>32</v>
      </c>
      <c r="C127" s="285"/>
      <c r="D127" s="1023" t="s">
        <v>1188</v>
      </c>
      <c r="E127" s="1024"/>
      <c r="F127" s="738" t="s">
        <v>853</v>
      </c>
      <c r="G127" s="264"/>
      <c r="I127" s="285"/>
      <c r="J127" s="285"/>
      <c r="K127" s="285"/>
      <c r="L127" s="288"/>
      <c r="M127" s="289"/>
      <c r="O127" s="570"/>
    </row>
    <row r="128" spans="1:15" s="286" customFormat="1" ht="12.75" customHeight="1">
      <c r="A128" s="367"/>
      <c r="B128" s="290"/>
      <c r="C128" s="291"/>
      <c r="D128" s="292"/>
      <c r="E128" s="923" t="s">
        <v>1067</v>
      </c>
      <c r="F128" s="157" t="s">
        <v>298</v>
      </c>
      <c r="G128" s="157" t="s">
        <v>627</v>
      </c>
      <c r="H128" s="157" t="s">
        <v>442</v>
      </c>
      <c r="I128" s="157" t="s">
        <v>607</v>
      </c>
      <c r="J128" s="157"/>
      <c r="K128" s="923" t="s">
        <v>1068</v>
      </c>
      <c r="L128" s="295" t="s">
        <v>608</v>
      </c>
      <c r="M128" s="294"/>
      <c r="O128" s="570"/>
    </row>
    <row r="129" spans="1:15" s="286" customFormat="1" ht="12.75" customHeight="1">
      <c r="A129" s="367"/>
      <c r="B129" s="739" t="s">
        <v>594</v>
      </c>
      <c r="C129" s="157" t="s">
        <v>299</v>
      </c>
      <c r="D129" s="157" t="s">
        <v>272</v>
      </c>
      <c r="E129" s="157" t="s">
        <v>409</v>
      </c>
      <c r="F129" s="157" t="s">
        <v>300</v>
      </c>
      <c r="G129" s="157" t="s">
        <v>314</v>
      </c>
      <c r="H129" s="157" t="s">
        <v>277</v>
      </c>
      <c r="I129" s="157" t="s">
        <v>435</v>
      </c>
      <c r="J129" s="157" t="s">
        <v>289</v>
      </c>
      <c r="K129" s="157" t="s">
        <v>339</v>
      </c>
      <c r="L129" s="295" t="s">
        <v>859</v>
      </c>
      <c r="M129" s="294">
        <v>5</v>
      </c>
      <c r="O129" s="570"/>
    </row>
    <row r="130" spans="1:15" s="286" customFormat="1" ht="12.75" customHeight="1">
      <c r="A130" s="362"/>
      <c r="B130" s="296" t="s">
        <v>345</v>
      </c>
      <c r="C130" s="985" t="s">
        <v>1190</v>
      </c>
      <c r="D130" s="158" t="s">
        <v>266</v>
      </c>
      <c r="E130" s="158" t="s">
        <v>268</v>
      </c>
      <c r="F130" s="1025" t="s">
        <v>232</v>
      </c>
      <c r="G130" s="158" t="s">
        <v>230</v>
      </c>
      <c r="H130" s="267" t="s">
        <v>788</v>
      </c>
      <c r="I130" s="564" t="s">
        <v>747</v>
      </c>
      <c r="J130" s="267" t="s">
        <v>787</v>
      </c>
      <c r="K130" s="267" t="s">
        <v>267</v>
      </c>
      <c r="L130" s="1026" t="s">
        <v>1189</v>
      </c>
      <c r="M130" s="297"/>
      <c r="O130" s="570"/>
    </row>
    <row r="131" spans="1:15" s="286" customFormat="1" ht="12.75" customHeight="1">
      <c r="A131" s="363" t="s">
        <v>34</v>
      </c>
      <c r="B131" s="1018" t="s">
        <v>1204</v>
      </c>
      <c r="C131" s="509" t="s">
        <v>397</v>
      </c>
      <c r="D131" s="299" t="s">
        <v>427</v>
      </c>
      <c r="E131" s="299" t="s">
        <v>398</v>
      </c>
      <c r="F131" s="299" t="s">
        <v>743</v>
      </c>
      <c r="G131" s="299" t="s">
        <v>441</v>
      </c>
      <c r="H131" s="299" t="s">
        <v>731</v>
      </c>
      <c r="I131" s="740" t="s">
        <v>837</v>
      </c>
      <c r="J131" s="788" t="s">
        <v>470</v>
      </c>
      <c r="K131" s="922" t="s">
        <v>1066</v>
      </c>
      <c r="L131" s="509" t="s">
        <v>790</v>
      </c>
      <c r="M131" s="300" t="s">
        <v>47</v>
      </c>
      <c r="O131" s="570"/>
    </row>
    <row r="132" spans="1:17" s="256" customFormat="1" ht="12.75" customHeight="1">
      <c r="A132" s="364"/>
      <c r="B132" s="301" t="s">
        <v>428</v>
      </c>
      <c r="C132" s="922" t="s">
        <v>1061</v>
      </c>
      <c r="D132" s="922" t="s">
        <v>1065</v>
      </c>
      <c r="E132" s="299" t="s">
        <v>35</v>
      </c>
      <c r="F132" s="501" t="s">
        <v>33</v>
      </c>
      <c r="G132" s="501" t="s">
        <v>789</v>
      </c>
      <c r="H132" s="299" t="s">
        <v>286</v>
      </c>
      <c r="I132" s="302" t="s">
        <v>288</v>
      </c>
      <c r="J132" s="299" t="s">
        <v>287</v>
      </c>
      <c r="K132" s="922" t="s">
        <v>199</v>
      </c>
      <c r="L132" s="303" t="s">
        <v>200</v>
      </c>
      <c r="M132" s="304">
        <v>10</v>
      </c>
      <c r="O132" s="570"/>
      <c r="P132" s="286"/>
      <c r="Q132" s="286"/>
    </row>
    <row r="133" spans="1:17" s="256" customFormat="1" ht="12.75" customHeight="1">
      <c r="A133" s="62" t="s">
        <v>36</v>
      </c>
      <c r="B133" s="505" t="s">
        <v>748</v>
      </c>
      <c r="C133" s="411" t="s">
        <v>749</v>
      </c>
      <c r="D133" s="411" t="s">
        <v>791</v>
      </c>
      <c r="E133" s="310" t="s">
        <v>792</v>
      </c>
      <c r="F133" s="263"/>
      <c r="G133" s="314" t="s">
        <v>298</v>
      </c>
      <c r="H133" s="310" t="s">
        <v>593</v>
      </c>
      <c r="I133" s="275" t="s">
        <v>442</v>
      </c>
      <c r="J133" s="275" t="s">
        <v>607</v>
      </c>
      <c r="K133" s="924" t="s">
        <v>1064</v>
      </c>
      <c r="L133" s="925" t="s">
        <v>608</v>
      </c>
      <c r="M133" s="294"/>
      <c r="O133" s="570"/>
      <c r="P133" s="286"/>
      <c r="Q133" s="286"/>
    </row>
    <row r="134" spans="1:17" s="256" customFormat="1" ht="12.75" customHeight="1">
      <c r="A134" s="63"/>
      <c r="B134" s="523" t="s">
        <v>594</v>
      </c>
      <c r="C134" s="266" t="s">
        <v>299</v>
      </c>
      <c r="D134" s="277" t="s">
        <v>744</v>
      </c>
      <c r="E134" s="926" t="s">
        <v>409</v>
      </c>
      <c r="F134" s="673" t="s">
        <v>603</v>
      </c>
      <c r="G134" s="157" t="s">
        <v>314</v>
      </c>
      <c r="H134" s="157" t="s">
        <v>277</v>
      </c>
      <c r="I134" s="266" t="s">
        <v>435</v>
      </c>
      <c r="J134" s="277" t="s">
        <v>606</v>
      </c>
      <c r="K134" s="277" t="s">
        <v>339</v>
      </c>
      <c r="L134" s="448"/>
      <c r="M134" s="294"/>
      <c r="O134" s="570"/>
      <c r="P134" s="286"/>
      <c r="Q134" s="286"/>
    </row>
    <row r="135" spans="1:17" s="256" customFormat="1" ht="12.75" customHeight="1">
      <c r="A135" s="63"/>
      <c r="B135" s="927" t="s">
        <v>1205</v>
      </c>
      <c r="C135" s="822"/>
      <c r="D135" s="447"/>
      <c r="E135" s="673" t="s">
        <v>793</v>
      </c>
      <c r="F135" s="447"/>
      <c r="G135" s="673" t="s">
        <v>345</v>
      </c>
      <c r="H135" s="455" t="s">
        <v>1077</v>
      </c>
      <c r="I135" s="455" t="s">
        <v>278</v>
      </c>
      <c r="J135" s="277" t="s">
        <v>266</v>
      </c>
      <c r="K135" s="277" t="s">
        <v>268</v>
      </c>
      <c r="L135" s="448"/>
      <c r="M135" s="294">
        <v>5</v>
      </c>
      <c r="O135" s="570"/>
      <c r="P135" s="286"/>
      <c r="Q135" s="286"/>
    </row>
    <row r="136" spans="1:17" s="256" customFormat="1" ht="12.75" customHeight="1">
      <c r="A136" s="63"/>
      <c r="B136" s="337"/>
      <c r="C136" s="269"/>
      <c r="D136" s="269"/>
      <c r="E136" s="158" t="s">
        <v>232</v>
      </c>
      <c r="F136" s="158" t="s">
        <v>230</v>
      </c>
      <c r="G136" s="267" t="s">
        <v>444</v>
      </c>
      <c r="H136" s="267" t="s">
        <v>643</v>
      </c>
      <c r="I136" s="506" t="s">
        <v>854</v>
      </c>
      <c r="J136" s="506" t="s">
        <v>433</v>
      </c>
      <c r="K136" s="506" t="s">
        <v>267</v>
      </c>
      <c r="L136" s="513" t="s">
        <v>447</v>
      </c>
      <c r="M136" s="294"/>
      <c r="O136" s="570"/>
      <c r="P136" s="286"/>
      <c r="Q136" s="286"/>
    </row>
    <row r="137" spans="1:17" s="256" customFormat="1" ht="12.75" customHeight="1">
      <c r="A137" s="365" t="s">
        <v>7</v>
      </c>
      <c r="B137" s="741" t="s">
        <v>32</v>
      </c>
      <c r="C137" s="688"/>
      <c r="D137" s="309" t="s">
        <v>437</v>
      </c>
      <c r="E137" s="310"/>
      <c r="F137" s="928" t="s">
        <v>789</v>
      </c>
      <c r="G137" s="459" t="s">
        <v>287</v>
      </c>
      <c r="H137" s="459" t="s">
        <v>1059</v>
      </c>
      <c r="I137" s="234" t="s">
        <v>436</v>
      </c>
      <c r="J137" s="311" t="s">
        <v>402</v>
      </c>
      <c r="K137" s="311" t="s">
        <v>264</v>
      </c>
      <c r="L137" s="928" t="s">
        <v>298</v>
      </c>
      <c r="M137" s="300">
        <v>10</v>
      </c>
      <c r="O137" s="570"/>
      <c r="P137" s="286"/>
      <c r="Q137" s="286"/>
    </row>
    <row r="138" spans="1:19" s="256" customFormat="1" ht="12.75" customHeight="1">
      <c r="A138" s="290"/>
      <c r="B138" s="978" t="s">
        <v>627</v>
      </c>
      <c r="C138" s="275" t="s">
        <v>625</v>
      </c>
      <c r="D138" s="275" t="s">
        <v>799</v>
      </c>
      <c r="E138" s="928" t="s">
        <v>607</v>
      </c>
      <c r="F138" s="924" t="s">
        <v>1159</v>
      </c>
      <c r="G138" s="924" t="s">
        <v>1060</v>
      </c>
      <c r="H138" s="411" t="s">
        <v>236</v>
      </c>
      <c r="I138" s="264" t="s">
        <v>299</v>
      </c>
      <c r="J138" s="263"/>
      <c r="K138" s="263"/>
      <c r="L138" s="312"/>
      <c r="M138" s="289"/>
      <c r="O138" s="570"/>
      <c r="P138" s="286"/>
      <c r="Q138" s="286"/>
      <c r="S138" s="620"/>
    </row>
    <row r="139" spans="1:17" s="256" customFormat="1" ht="12.75" customHeight="1">
      <c r="A139" s="290"/>
      <c r="B139" s="307"/>
      <c r="C139" s="313" t="s">
        <v>290</v>
      </c>
      <c r="D139" s="277" t="s">
        <v>804</v>
      </c>
      <c r="E139" s="277" t="s">
        <v>409</v>
      </c>
      <c r="F139" s="277" t="s">
        <v>300</v>
      </c>
      <c r="G139" s="277" t="s">
        <v>314</v>
      </c>
      <c r="H139" s="277" t="s">
        <v>277</v>
      </c>
      <c r="I139" s="277" t="s">
        <v>435</v>
      </c>
      <c r="J139" s="277" t="s">
        <v>801</v>
      </c>
      <c r="K139" s="266" t="s">
        <v>602</v>
      </c>
      <c r="L139" s="524" t="s">
        <v>619</v>
      </c>
      <c r="M139" s="294">
        <v>6</v>
      </c>
      <c r="O139" s="570"/>
      <c r="P139" s="286"/>
      <c r="Q139" s="286"/>
    </row>
    <row r="140" spans="1:17" s="256" customFormat="1" ht="12.75" customHeight="1">
      <c r="A140" s="290"/>
      <c r="B140" s="672" t="s">
        <v>800</v>
      </c>
      <c r="C140" s="376" t="s">
        <v>622</v>
      </c>
      <c r="D140" s="506" t="s">
        <v>266</v>
      </c>
      <c r="E140" s="255" t="s">
        <v>268</v>
      </c>
      <c r="F140" s="506" t="s">
        <v>233</v>
      </c>
      <c r="G140" s="506" t="s">
        <v>230</v>
      </c>
      <c r="H140" s="267" t="s">
        <v>444</v>
      </c>
      <c r="I140" s="267" t="s">
        <v>823</v>
      </c>
      <c r="J140" s="267" t="s">
        <v>805</v>
      </c>
      <c r="K140" s="267" t="s">
        <v>836</v>
      </c>
      <c r="L140" s="513" t="s">
        <v>626</v>
      </c>
      <c r="M140" s="294"/>
      <c r="O140" s="570"/>
      <c r="P140" s="286"/>
      <c r="Q140" s="286"/>
    </row>
    <row r="141" spans="1:17" s="256" customFormat="1" ht="12.75" customHeight="1">
      <c r="A141" s="363" t="s">
        <v>10</v>
      </c>
      <c r="B141" s="742" t="s">
        <v>32</v>
      </c>
      <c r="C141" s="537"/>
      <c r="D141" s="273"/>
      <c r="E141" s="314"/>
      <c r="F141" s="929" t="s">
        <v>437</v>
      </c>
      <c r="G141" s="753"/>
      <c r="H141" s="928" t="s">
        <v>789</v>
      </c>
      <c r="I141" s="275" t="s">
        <v>404</v>
      </c>
      <c r="J141" s="315" t="s">
        <v>403</v>
      </c>
      <c r="K141" s="316"/>
      <c r="L141" s="459" t="s">
        <v>274</v>
      </c>
      <c r="M141" s="289">
        <v>10</v>
      </c>
      <c r="O141" s="570"/>
      <c r="P141" s="286"/>
      <c r="Q141" s="286"/>
    </row>
    <row r="142" spans="1:17" s="256" customFormat="1" ht="12.75" customHeight="1">
      <c r="A142" s="290"/>
      <c r="B142" s="317"/>
      <c r="C142" s="318"/>
      <c r="D142" s="318"/>
      <c r="E142" s="267"/>
      <c r="F142" s="158"/>
      <c r="G142" s="319" t="s">
        <v>1080</v>
      </c>
      <c r="H142" s="320"/>
      <c r="I142" s="255" t="s">
        <v>279</v>
      </c>
      <c r="J142" s="320"/>
      <c r="K142" s="372" t="s">
        <v>621</v>
      </c>
      <c r="L142" s="815" t="s">
        <v>1057</v>
      </c>
      <c r="M142" s="297"/>
      <c r="O142" s="570"/>
      <c r="P142" s="286"/>
      <c r="Q142" s="286"/>
    </row>
    <row r="143" spans="1:17" s="256" customFormat="1" ht="12.75" customHeight="1">
      <c r="A143" s="290"/>
      <c r="B143" s="321"/>
      <c r="C143" s="275" t="s">
        <v>627</v>
      </c>
      <c r="D143" s="272" t="s">
        <v>442</v>
      </c>
      <c r="E143" s="275" t="s">
        <v>607</v>
      </c>
      <c r="F143" s="868" t="s">
        <v>1079</v>
      </c>
      <c r="G143" s="631" t="s">
        <v>546</v>
      </c>
      <c r="H143" s="263"/>
      <c r="I143" s="263"/>
      <c r="J143" s="263"/>
      <c r="K143" s="263"/>
      <c r="L143" s="322"/>
      <c r="M143" s="323" t="s">
        <v>416</v>
      </c>
      <c r="O143" s="570"/>
      <c r="P143" s="286"/>
      <c r="Q143" s="286"/>
    </row>
    <row r="144" spans="1:17" s="256" customFormat="1" ht="12.75" customHeight="1">
      <c r="A144" s="290"/>
      <c r="B144" s="1019" t="s">
        <v>1206</v>
      </c>
      <c r="C144" s="1011" t="s">
        <v>299</v>
      </c>
      <c r="D144" s="926" t="s">
        <v>272</v>
      </c>
      <c r="E144" s="266" t="s">
        <v>409</v>
      </c>
      <c r="F144" s="277" t="s">
        <v>300</v>
      </c>
      <c r="G144" s="266" t="s">
        <v>314</v>
      </c>
      <c r="H144" s="277" t="s">
        <v>277</v>
      </c>
      <c r="I144" s="266" t="s">
        <v>604</v>
      </c>
      <c r="J144" s="1012" t="s">
        <v>1197</v>
      </c>
      <c r="K144" s="277" t="s">
        <v>339</v>
      </c>
      <c r="L144" s="607" t="s">
        <v>835</v>
      </c>
      <c r="M144" s="324"/>
      <c r="O144" s="570"/>
      <c r="P144" s="286"/>
      <c r="Q144" s="286"/>
    </row>
    <row r="145" spans="1:17" s="256" customFormat="1" ht="12.75" customHeight="1">
      <c r="A145" s="290"/>
      <c r="B145" s="525" t="s">
        <v>345</v>
      </c>
      <c r="C145" s="255" t="s">
        <v>443</v>
      </c>
      <c r="D145" s="506" t="s">
        <v>266</v>
      </c>
      <c r="E145" s="255" t="s">
        <v>268</v>
      </c>
      <c r="F145" s="255" t="s">
        <v>233</v>
      </c>
      <c r="G145" s="255" t="s">
        <v>230</v>
      </c>
      <c r="H145" s="506" t="s">
        <v>444</v>
      </c>
      <c r="I145" s="506" t="s">
        <v>620</v>
      </c>
      <c r="J145" s="506" t="s">
        <v>787</v>
      </c>
      <c r="K145" s="930" t="s">
        <v>267</v>
      </c>
      <c r="L145" s="308" t="s">
        <v>447</v>
      </c>
      <c r="M145" s="297"/>
      <c r="O145" s="570"/>
      <c r="P145" s="286"/>
      <c r="Q145" s="286"/>
    </row>
    <row r="146" spans="1:17" s="256" customFormat="1" ht="12.75" customHeight="1">
      <c r="A146" s="290"/>
      <c r="B146" s="979" t="s">
        <v>1174</v>
      </c>
      <c r="C146" s="980"/>
      <c r="D146" s="277"/>
      <c r="E146" s="277"/>
      <c r="F146" s="609"/>
      <c r="G146" s="609"/>
      <c r="H146" s="609"/>
      <c r="I146" s="609"/>
      <c r="J146" s="277"/>
      <c r="K146" s="277"/>
      <c r="L146" s="607"/>
      <c r="M146" s="981">
        <v>20</v>
      </c>
      <c r="O146" s="570"/>
      <c r="P146" s="286"/>
      <c r="Q146" s="286"/>
    </row>
    <row r="147" spans="1:17" s="256" customFormat="1" ht="12.75" customHeight="1">
      <c r="A147" s="365" t="s">
        <v>26</v>
      </c>
      <c r="B147" s="931" t="s">
        <v>32</v>
      </c>
      <c r="C147" s="537"/>
      <c r="D147" s="868" t="s">
        <v>1115</v>
      </c>
      <c r="E147" s="928" t="s">
        <v>1058</v>
      </c>
      <c r="F147" s="928" t="s">
        <v>1118</v>
      </c>
      <c r="G147" s="993" t="s">
        <v>1208</v>
      </c>
      <c r="H147" s="263"/>
      <c r="I147" s="263"/>
      <c r="J147" s="263"/>
      <c r="K147" s="263"/>
      <c r="L147" s="322"/>
      <c r="M147" s="289"/>
      <c r="O147" s="570"/>
      <c r="P147" s="286"/>
      <c r="Q147" s="286"/>
    </row>
    <row r="148" spans="1:17" s="256" customFormat="1" ht="12.75" customHeight="1">
      <c r="A148" s="367"/>
      <c r="B148" s="1021"/>
      <c r="C148" s="822"/>
      <c r="D148" s="817"/>
      <c r="E148" s="926"/>
      <c r="F148" s="926"/>
      <c r="G148" s="980" t="s">
        <v>1185</v>
      </c>
      <c r="H148" s="926" t="s">
        <v>1056</v>
      </c>
      <c r="I148" s="923" t="s">
        <v>1057</v>
      </c>
      <c r="J148" s="926" t="s">
        <v>1160</v>
      </c>
      <c r="K148" s="926" t="s">
        <v>442</v>
      </c>
      <c r="L148" s="983" t="s">
        <v>1148</v>
      </c>
      <c r="M148" s="294"/>
      <c r="O148" s="570"/>
      <c r="P148" s="286"/>
      <c r="Q148" s="286"/>
    </row>
    <row r="149" spans="1:17" s="256" customFormat="1" ht="12.75" customHeight="1">
      <c r="A149" s="367"/>
      <c r="B149" s="743" t="s">
        <v>1159</v>
      </c>
      <c r="C149" s="1027" t="s">
        <v>608</v>
      </c>
      <c r="D149" s="923" t="s">
        <v>1161</v>
      </c>
      <c r="E149" s="923" t="s">
        <v>1162</v>
      </c>
      <c r="F149" s="1020" t="s">
        <v>1191</v>
      </c>
      <c r="G149" s="497" t="s">
        <v>408</v>
      </c>
      <c r="H149" s="1013" t="s">
        <v>1198</v>
      </c>
      <c r="I149" s="923" t="s">
        <v>314</v>
      </c>
      <c r="J149" s="497" t="s">
        <v>277</v>
      </c>
      <c r="K149" s="497" t="s">
        <v>435</v>
      </c>
      <c r="L149" s="932" t="s">
        <v>289</v>
      </c>
      <c r="M149" s="294">
        <v>15</v>
      </c>
      <c r="O149" s="570"/>
      <c r="P149" s="286"/>
      <c r="Q149" s="286"/>
    </row>
    <row r="150" spans="1:17" s="256" customFormat="1" ht="12.75" customHeight="1">
      <c r="A150" s="367"/>
      <c r="B150" s="933" t="s">
        <v>339</v>
      </c>
      <c r="C150" s="934" t="s">
        <v>835</v>
      </c>
      <c r="D150" s="994" t="s">
        <v>1207</v>
      </c>
      <c r="E150" s="471" t="s">
        <v>1117</v>
      </c>
      <c r="F150" s="471" t="s">
        <v>649</v>
      </c>
      <c r="G150" s="278" t="s">
        <v>268</v>
      </c>
      <c r="H150" s="255" t="s">
        <v>233</v>
      </c>
      <c r="I150" s="930" t="s">
        <v>230</v>
      </c>
      <c r="J150" s="930" t="s">
        <v>1163</v>
      </c>
      <c r="K150" s="930" t="s">
        <v>1116</v>
      </c>
      <c r="L150" s="1028" t="s">
        <v>1193</v>
      </c>
      <c r="M150" s="294"/>
      <c r="O150" s="570"/>
      <c r="P150" s="286"/>
      <c r="Q150" s="286"/>
    </row>
    <row r="151" spans="1:17" s="256" customFormat="1" ht="12.75" customHeight="1">
      <c r="A151" s="365" t="s">
        <v>37</v>
      </c>
      <c r="B151" s="931" t="s">
        <v>32</v>
      </c>
      <c r="C151" s="875"/>
      <c r="D151" s="325" t="s">
        <v>431</v>
      </c>
      <c r="E151" s="326"/>
      <c r="F151" s="511" t="s">
        <v>832</v>
      </c>
      <c r="G151" s="752" t="s">
        <v>430</v>
      </c>
      <c r="H151" s="411" t="s">
        <v>429</v>
      </c>
      <c r="I151" s="924" t="s">
        <v>432</v>
      </c>
      <c r="J151" s="264"/>
      <c r="K151" s="264"/>
      <c r="L151" s="312"/>
      <c r="M151" s="289"/>
      <c r="O151" s="570"/>
      <c r="P151" s="286"/>
      <c r="Q151" s="286"/>
    </row>
    <row r="152" spans="1:17" s="256" customFormat="1" ht="12.75" customHeight="1">
      <c r="A152" s="367"/>
      <c r="B152" s="412"/>
      <c r="C152" s="328"/>
      <c r="D152" s="329"/>
      <c r="E152" s="329"/>
      <c r="F152" s="157"/>
      <c r="G152" s="982" t="s">
        <v>1169</v>
      </c>
      <c r="H152" s="609"/>
      <c r="I152" s="277" t="s">
        <v>674</v>
      </c>
      <c r="J152" s="266" t="s">
        <v>461</v>
      </c>
      <c r="K152" s="257" t="s">
        <v>605</v>
      </c>
      <c r="L152" s="983" t="s">
        <v>1170</v>
      </c>
      <c r="M152" s="294"/>
      <c r="O152" s="570"/>
      <c r="P152" s="286"/>
      <c r="Q152" s="286"/>
    </row>
    <row r="153" spans="1:17" s="256" customFormat="1" ht="12.75" customHeight="1">
      <c r="A153" s="367"/>
      <c r="B153" s="851" t="s">
        <v>410</v>
      </c>
      <c r="C153" s="609" t="s">
        <v>1173</v>
      </c>
      <c r="D153" s="550" t="s">
        <v>797</v>
      </c>
      <c r="E153" s="608" t="s">
        <v>743</v>
      </c>
      <c r="F153" s="451" t="s">
        <v>1054</v>
      </c>
      <c r="G153" s="79" t="s">
        <v>468</v>
      </c>
      <c r="H153" s="170" t="s">
        <v>469</v>
      </c>
      <c r="I153" s="257" t="s">
        <v>589</v>
      </c>
      <c r="J153" s="609" t="s">
        <v>358</v>
      </c>
      <c r="K153" s="606" t="s">
        <v>568</v>
      </c>
      <c r="L153" s="899" t="s">
        <v>746</v>
      </c>
      <c r="M153" s="294">
        <v>30</v>
      </c>
      <c r="O153" s="570"/>
      <c r="P153" s="286"/>
      <c r="Q153" s="286"/>
    </row>
    <row r="154" spans="1:17" s="256" customFormat="1" ht="12.75" customHeight="1">
      <c r="A154" s="367"/>
      <c r="B154" s="619" t="s">
        <v>380</v>
      </c>
      <c r="C154" s="266" t="s">
        <v>359</v>
      </c>
      <c r="D154" s="407" t="s">
        <v>809</v>
      </c>
      <c r="E154" s="157" t="s">
        <v>381</v>
      </c>
      <c r="F154" s="266" t="s">
        <v>1164</v>
      </c>
      <c r="G154" s="609" t="s">
        <v>247</v>
      </c>
      <c r="H154" s="157" t="s">
        <v>273</v>
      </c>
      <c r="I154" s="266" t="s">
        <v>558</v>
      </c>
      <c r="J154" s="331" t="s">
        <v>382</v>
      </c>
      <c r="K154" s="407" t="s">
        <v>742</v>
      </c>
      <c r="L154" s="458" t="s">
        <v>354</v>
      </c>
      <c r="M154" s="294"/>
      <c r="O154" s="570"/>
      <c r="P154" s="286"/>
      <c r="Q154" s="286"/>
    </row>
    <row r="155" spans="1:17" s="256" customFormat="1" ht="12.75" customHeight="1">
      <c r="A155" s="367"/>
      <c r="B155" s="743" t="s">
        <v>1187</v>
      </c>
      <c r="C155" s="79"/>
      <c r="D155" s="451" t="s">
        <v>653</v>
      </c>
      <c r="E155" s="923" t="s">
        <v>1138</v>
      </c>
      <c r="F155" s="497" t="s">
        <v>1034</v>
      </c>
      <c r="G155" s="331" t="s">
        <v>384</v>
      </c>
      <c r="H155" s="330" t="s">
        <v>385</v>
      </c>
      <c r="I155" s="331" t="s">
        <v>271</v>
      </c>
      <c r="J155" s="330" t="s">
        <v>411</v>
      </c>
      <c r="K155" s="407" t="s">
        <v>1119</v>
      </c>
      <c r="L155" s="852" t="s">
        <v>287</v>
      </c>
      <c r="M155" s="294"/>
      <c r="O155" s="570"/>
      <c r="P155" s="286"/>
      <c r="Q155" s="286"/>
    </row>
    <row r="156" spans="1:17" s="256" customFormat="1" ht="12.75" customHeight="1">
      <c r="A156" s="367"/>
      <c r="B156" s="984" t="s">
        <v>1171</v>
      </c>
      <c r="C156" s="985" t="s">
        <v>1172</v>
      </c>
      <c r="D156" s="471" t="s">
        <v>834</v>
      </c>
      <c r="E156" s="332" t="s">
        <v>275</v>
      </c>
      <c r="F156" s="158" t="s">
        <v>276</v>
      </c>
      <c r="G156" s="278" t="s">
        <v>855</v>
      </c>
      <c r="H156" s="376" t="s">
        <v>822</v>
      </c>
      <c r="I156" s="334" t="s">
        <v>315</v>
      </c>
      <c r="J156" s="985" t="s">
        <v>627</v>
      </c>
      <c r="K156" s="919" t="s">
        <v>1122</v>
      </c>
      <c r="L156" s="853" t="s">
        <v>575</v>
      </c>
      <c r="M156" s="297"/>
      <c r="O156" s="570"/>
      <c r="P156" s="286"/>
      <c r="Q156" s="286"/>
    </row>
    <row r="157" spans="1:17" s="256" customFormat="1" ht="12.75" customHeight="1">
      <c r="A157" s="367"/>
      <c r="B157" s="669" t="s">
        <v>833</v>
      </c>
      <c r="C157" s="751" t="s">
        <v>808</v>
      </c>
      <c r="D157" s="752" t="s">
        <v>1114</v>
      </c>
      <c r="E157" s="868" t="s">
        <v>1120</v>
      </c>
      <c r="F157" s="462" t="s">
        <v>290</v>
      </c>
      <c r="G157" s="993" t="s">
        <v>272</v>
      </c>
      <c r="H157" s="986" t="s">
        <v>408</v>
      </c>
      <c r="I157" s="275" t="s">
        <v>300</v>
      </c>
      <c r="J157" s="234" t="s">
        <v>798</v>
      </c>
      <c r="K157" s="868" t="s">
        <v>796</v>
      </c>
      <c r="L157" s="995" t="s">
        <v>277</v>
      </c>
      <c r="M157" s="289"/>
      <c r="O157" s="570"/>
      <c r="P157" s="286"/>
      <c r="Q157" s="286"/>
    </row>
    <row r="158" spans="1:17" s="256" customFormat="1" ht="12.75" customHeight="1">
      <c r="A158" s="367"/>
      <c r="B158" s="987" t="s">
        <v>435</v>
      </c>
      <c r="C158" s="923" t="s">
        <v>289</v>
      </c>
      <c r="D158" s="854" t="s">
        <v>849</v>
      </c>
      <c r="E158" s="988" t="s">
        <v>1183</v>
      </c>
      <c r="F158" s="1029" t="s">
        <v>1192</v>
      </c>
      <c r="G158" s="817" t="s">
        <v>1165</v>
      </c>
      <c r="H158" s="313" t="s">
        <v>278</v>
      </c>
      <c r="I158" s="276" t="s">
        <v>848</v>
      </c>
      <c r="J158" s="673" t="s">
        <v>807</v>
      </c>
      <c r="K158" s="855" t="s">
        <v>649</v>
      </c>
      <c r="L158" s="996" t="s">
        <v>1128</v>
      </c>
      <c r="M158" s="294">
        <v>20</v>
      </c>
      <c r="O158" s="570"/>
      <c r="P158" s="286"/>
      <c r="Q158" s="286"/>
    </row>
    <row r="159" spans="1:17" s="256" customFormat="1" ht="12.75" customHeight="1">
      <c r="A159" s="362"/>
      <c r="B159" s="933" t="s">
        <v>1081</v>
      </c>
      <c r="C159" s="255" t="s">
        <v>233</v>
      </c>
      <c r="D159" s="985" t="s">
        <v>1199</v>
      </c>
      <c r="E159" s="930" t="s">
        <v>1055</v>
      </c>
      <c r="F159" s="994" t="s">
        <v>444</v>
      </c>
      <c r="G159" s="626" t="s">
        <v>1200</v>
      </c>
      <c r="H159" s="506" t="s">
        <v>545</v>
      </c>
      <c r="I159" s="630" t="s">
        <v>1073</v>
      </c>
      <c r="J159" s="934" t="s">
        <v>1121</v>
      </c>
      <c r="K159" s="934"/>
      <c r="L159" s="856"/>
      <c r="M159" s="294"/>
      <c r="O159" s="570"/>
      <c r="P159" s="286"/>
      <c r="Q159" s="286"/>
    </row>
    <row r="160" spans="1:17" s="256" customFormat="1" ht="12.75" customHeight="1">
      <c r="A160" s="365" t="s">
        <v>84</v>
      </c>
      <c r="B160" s="339" t="s">
        <v>374</v>
      </c>
      <c r="C160" s="335"/>
      <c r="D160" s="340"/>
      <c r="E160" s="335"/>
      <c r="F160" s="102"/>
      <c r="G160" s="293"/>
      <c r="H160" s="293"/>
      <c r="I160" s="293"/>
      <c r="J160" s="293"/>
      <c r="K160" s="293"/>
      <c r="L160" s="341"/>
      <c r="M160" s="342">
        <v>600</v>
      </c>
      <c r="O160" s="570"/>
      <c r="P160" s="286"/>
      <c r="Q160" s="286"/>
    </row>
    <row r="161" spans="1:17" s="256" customFormat="1" ht="12.75" customHeight="1">
      <c r="A161" s="368"/>
      <c r="B161" s="262" t="s">
        <v>116</v>
      </c>
      <c r="C161" s="287" t="s">
        <v>351</v>
      </c>
      <c r="D161" s="618" t="s">
        <v>467</v>
      </c>
      <c r="E161" s="234" t="s">
        <v>410</v>
      </c>
      <c r="F161" s="928" t="s">
        <v>439</v>
      </c>
      <c r="G161" s="533" t="s">
        <v>591</v>
      </c>
      <c r="H161" s="936" t="s">
        <v>1052</v>
      </c>
      <c r="I161" s="537"/>
      <c r="J161" s="537" t="s">
        <v>1151</v>
      </c>
      <c r="K161" s="343" t="s">
        <v>510</v>
      </c>
      <c r="L161" s="312" t="s">
        <v>245</v>
      </c>
      <c r="M161" s="289">
        <v>60</v>
      </c>
      <c r="O161" s="570"/>
      <c r="P161" s="286"/>
      <c r="Q161" s="286"/>
    </row>
    <row r="162" spans="1:17" s="256" customFormat="1" ht="12" customHeight="1">
      <c r="A162" s="368"/>
      <c r="B162" s="857" t="s">
        <v>349</v>
      </c>
      <c r="C162" s="381" t="s">
        <v>383</v>
      </c>
      <c r="D162" s="447"/>
      <c r="E162" s="858" t="s">
        <v>378</v>
      </c>
      <c r="F162" s="926" t="s">
        <v>1071</v>
      </c>
      <c r="G162" s="506" t="s">
        <v>652</v>
      </c>
      <c r="H162" s="601" t="s">
        <v>385</v>
      </c>
      <c r="I162" s="268" t="s">
        <v>590</v>
      </c>
      <c r="J162" s="217" t="s">
        <v>584</v>
      </c>
      <c r="K162" s="859" t="s">
        <v>575</v>
      </c>
      <c r="L162" s="860"/>
      <c r="M162" s="294"/>
      <c r="O162" s="570"/>
      <c r="P162" s="286"/>
      <c r="Q162" s="286"/>
    </row>
    <row r="163" spans="1:17" s="256" customFormat="1" ht="12.75" customHeight="1" hidden="1">
      <c r="A163" s="367"/>
      <c r="B163" s="337"/>
      <c r="C163" s="269"/>
      <c r="D163" s="269"/>
      <c r="E163" s="333"/>
      <c r="F163" s="344"/>
      <c r="G163" s="402" t="s">
        <v>350</v>
      </c>
      <c r="H163" s="402" t="s">
        <v>286</v>
      </c>
      <c r="I163" s="861" t="s">
        <v>377</v>
      </c>
      <c r="J163" s="861" t="s">
        <v>438</v>
      </c>
      <c r="K163" s="344"/>
      <c r="L163" s="345"/>
      <c r="M163" s="297"/>
      <c r="O163" s="570"/>
      <c r="P163" s="286"/>
      <c r="Q163" s="286"/>
    </row>
    <row r="164" spans="1:17" s="256" customFormat="1" ht="12.75" customHeight="1">
      <c r="A164" s="290"/>
      <c r="B164" s="262" t="s">
        <v>112</v>
      </c>
      <c r="C164" s="263"/>
      <c r="D164" s="752" t="s">
        <v>1057</v>
      </c>
      <c r="E164" s="751" t="s">
        <v>1152</v>
      </c>
      <c r="F164" s="868" t="s">
        <v>352</v>
      </c>
      <c r="G164" s="868" t="s">
        <v>1074</v>
      </c>
      <c r="H164" s="868" t="s">
        <v>811</v>
      </c>
      <c r="I164" s="937" t="s">
        <v>1123</v>
      </c>
      <c r="J164" s="263"/>
      <c r="K164" s="868" t="s">
        <v>808</v>
      </c>
      <c r="L164" s="935" t="s">
        <v>1125</v>
      </c>
      <c r="M164" s="289"/>
      <c r="O164" s="570"/>
      <c r="P164" s="286"/>
      <c r="Q164" s="286"/>
    </row>
    <row r="165" spans="1:17" s="256" customFormat="1" ht="12.75" customHeight="1">
      <c r="A165" s="290"/>
      <c r="B165" s="938" t="s">
        <v>1124</v>
      </c>
      <c r="C165" s="919" t="s">
        <v>236</v>
      </c>
      <c r="D165" s="919" t="s">
        <v>290</v>
      </c>
      <c r="E165" s="626" t="s">
        <v>1191</v>
      </c>
      <c r="F165" s="471" t="s">
        <v>1154</v>
      </c>
      <c r="G165" s="439" t="s">
        <v>615</v>
      </c>
      <c r="H165" s="408" t="s">
        <v>609</v>
      </c>
      <c r="I165" s="408" t="s">
        <v>651</v>
      </c>
      <c r="J165" s="506" t="s">
        <v>1001</v>
      </c>
      <c r="K165" s="506" t="s">
        <v>1002</v>
      </c>
      <c r="L165" s="308" t="s">
        <v>1003</v>
      </c>
      <c r="M165" s="294"/>
      <c r="O165" s="570"/>
      <c r="P165" s="286"/>
      <c r="Q165" s="286"/>
    </row>
    <row r="166" spans="1:17" s="256" customFormat="1" ht="12.75" customHeight="1">
      <c r="A166" s="290"/>
      <c r="B166" s="346" t="s">
        <v>104</v>
      </c>
      <c r="C166" s="468" t="s">
        <v>1153</v>
      </c>
      <c r="D166" s="1014" t="s">
        <v>442</v>
      </c>
      <c r="E166" s="1014" t="s">
        <v>833</v>
      </c>
      <c r="F166" s="1014" t="s">
        <v>1201</v>
      </c>
      <c r="G166" s="468" t="s">
        <v>1150</v>
      </c>
      <c r="H166" s="939" t="s">
        <v>1126</v>
      </c>
      <c r="I166" s="970" t="s">
        <v>1186</v>
      </c>
      <c r="J166" s="939" t="s">
        <v>796</v>
      </c>
      <c r="K166" s="939" t="s">
        <v>1078</v>
      </c>
      <c r="L166" s="438" t="s">
        <v>1072</v>
      </c>
      <c r="M166" s="294"/>
      <c r="O166" s="570"/>
      <c r="P166" s="286"/>
      <c r="Q166" s="286"/>
    </row>
    <row r="167" spans="1:17" s="256" customFormat="1" ht="12.75" customHeight="1">
      <c r="A167" s="290"/>
      <c r="B167" s="346" t="s">
        <v>105</v>
      </c>
      <c r="C167" s="26"/>
      <c r="D167" s="438" t="s">
        <v>1149</v>
      </c>
      <c r="E167" s="939" t="s">
        <v>1127</v>
      </c>
      <c r="F167" s="438" t="s">
        <v>745</v>
      </c>
      <c r="G167" s="439" t="s">
        <v>824</v>
      </c>
      <c r="H167" s="439" t="s">
        <v>1072</v>
      </c>
      <c r="I167" s="601" t="s">
        <v>434</v>
      </c>
      <c r="J167" s="934" t="s">
        <v>579</v>
      </c>
      <c r="K167" s="930" t="s">
        <v>232</v>
      </c>
      <c r="L167" s="408" t="s">
        <v>752</v>
      </c>
      <c r="M167" s="294">
        <v>50</v>
      </c>
      <c r="O167" s="570"/>
      <c r="P167" s="286"/>
      <c r="Q167" s="286"/>
    </row>
    <row r="168" spans="1:21" s="256" customFormat="1" ht="12.75" customHeight="1">
      <c r="A168" s="290"/>
      <c r="B168" s="346" t="s">
        <v>106</v>
      </c>
      <c r="C168" s="299"/>
      <c r="D168" s="468" t="s">
        <v>848</v>
      </c>
      <c r="E168" s="438" t="s">
        <v>1128</v>
      </c>
      <c r="F168" s="466"/>
      <c r="G168" s="507"/>
      <c r="H168" s="626" t="s">
        <v>1081</v>
      </c>
      <c r="I168" s="348"/>
      <c r="J168" s="934" t="s">
        <v>1053</v>
      </c>
      <c r="K168" s="919" t="s">
        <v>1129</v>
      </c>
      <c r="L168" s="439" t="s">
        <v>857</v>
      </c>
      <c r="M168" s="294"/>
      <c r="O168" s="570"/>
      <c r="P168" s="286"/>
      <c r="Q168" s="286"/>
      <c r="U168" s="678"/>
    </row>
    <row r="169" spans="1:19" s="256" customFormat="1" ht="12.75" customHeight="1">
      <c r="A169" s="290"/>
      <c r="B169" s="346" t="s">
        <v>107</v>
      </c>
      <c r="C169" s="1030" t="s">
        <v>232</v>
      </c>
      <c r="D169" s="299"/>
      <c r="E169" s="893"/>
      <c r="F169" s="970"/>
      <c r="G169" s="939" t="s">
        <v>741</v>
      </c>
      <c r="H169" s="334"/>
      <c r="I169" s="919" t="s">
        <v>1073</v>
      </c>
      <c r="J169" s="217" t="s">
        <v>610</v>
      </c>
      <c r="K169" s="334"/>
      <c r="L169" s="352" t="s">
        <v>0</v>
      </c>
      <c r="M169" s="294"/>
      <c r="O169" s="570"/>
      <c r="P169" s="286"/>
      <c r="Q169" s="286"/>
      <c r="S169" s="621"/>
    </row>
    <row r="170" spans="1:17" s="256" customFormat="1" ht="12.75" customHeight="1">
      <c r="A170" s="290"/>
      <c r="B170" s="346" t="s">
        <v>108</v>
      </c>
      <c r="C170" s="299"/>
      <c r="D170" s="299"/>
      <c r="E170" s="349"/>
      <c r="G170" s="350"/>
      <c r="H170" s="351" t="s">
        <v>526</v>
      </c>
      <c r="I170" s="270" t="s">
        <v>592</v>
      </c>
      <c r="J170" s="268" t="s">
        <v>528</v>
      </c>
      <c r="K170" s="334"/>
      <c r="L170" s="352" t="s">
        <v>228</v>
      </c>
      <c r="M170" s="294"/>
      <c r="O170" s="570"/>
      <c r="P170" s="286"/>
      <c r="Q170" s="286"/>
    </row>
    <row r="171" spans="1:17" ht="12.75" customHeight="1">
      <c r="A171" s="98" t="s">
        <v>118</v>
      </c>
      <c r="B171" s="750"/>
      <c r="C171" s="245" t="s">
        <v>861</v>
      </c>
      <c r="D171" s="714"/>
      <c r="E171" s="99"/>
      <c r="F171" s="798" t="s">
        <v>1130</v>
      </c>
      <c r="G171" s="869" t="s">
        <v>352</v>
      </c>
      <c r="H171" s="216" t="s">
        <v>471</v>
      </c>
      <c r="I171" s="34"/>
      <c r="J171" s="689" t="s">
        <v>546</v>
      </c>
      <c r="K171" s="690"/>
      <c r="L171" s="122"/>
      <c r="M171" s="69">
        <f>7*$P$1</f>
        <v>168</v>
      </c>
      <c r="O171" s="570"/>
      <c r="P171" s="286"/>
      <c r="Q171" s="286"/>
    </row>
    <row r="172" spans="1:17" ht="12.75" customHeight="1">
      <c r="A172" s="39"/>
      <c r="B172" s="691" t="s">
        <v>143</v>
      </c>
      <c r="C172" s="689"/>
      <c r="D172" s="692" t="s">
        <v>311</v>
      </c>
      <c r="E172" s="689"/>
      <c r="F172" s="689"/>
      <c r="G172" s="689" t="s">
        <v>312</v>
      </c>
      <c r="H172" s="689"/>
      <c r="I172" s="689"/>
      <c r="J172" s="689"/>
      <c r="K172" s="689" t="s">
        <v>353</v>
      </c>
      <c r="L172" s="706" t="s">
        <v>228</v>
      </c>
      <c r="M172" s="693">
        <f>7*$P$1</f>
        <v>168</v>
      </c>
      <c r="O172" s="570"/>
      <c r="P172" s="286"/>
      <c r="Q172" s="286"/>
    </row>
    <row r="173" spans="1:17" ht="12.75" customHeight="1">
      <c r="A173" s="39"/>
      <c r="B173" s="586"/>
      <c r="C173" s="694"/>
      <c r="D173" s="694" t="s">
        <v>254</v>
      </c>
      <c r="E173" s="694"/>
      <c r="F173" s="694"/>
      <c r="G173" s="694"/>
      <c r="H173" s="586" t="s">
        <v>323</v>
      </c>
      <c r="I173" s="694"/>
      <c r="J173" s="694"/>
      <c r="K173" s="694"/>
      <c r="L173" s="695"/>
      <c r="M173" s="696"/>
      <c r="O173" s="570"/>
      <c r="P173" s="286"/>
      <c r="Q173" s="286"/>
    </row>
    <row r="174" spans="1:17" ht="12.75" customHeight="1">
      <c r="A174" s="39"/>
      <c r="B174" s="586" t="s">
        <v>297</v>
      </c>
      <c r="C174" s="694"/>
      <c r="D174" s="694"/>
      <c r="E174" s="694"/>
      <c r="F174" s="694" t="s">
        <v>260</v>
      </c>
      <c r="G174" s="694"/>
      <c r="H174" s="694" t="s">
        <v>168</v>
      </c>
      <c r="I174" s="697"/>
      <c r="J174" s="694"/>
      <c r="K174" s="694" t="s">
        <v>258</v>
      </c>
      <c r="L174" s="695"/>
      <c r="M174" s="696"/>
      <c r="O174" s="570"/>
      <c r="P174" s="286"/>
      <c r="Q174" s="286"/>
    </row>
    <row r="175" spans="1:17" ht="12.75" customHeight="1">
      <c r="A175" s="39"/>
      <c r="B175" s="586" t="s">
        <v>255</v>
      </c>
      <c r="C175" s="694"/>
      <c r="D175" s="694"/>
      <c r="E175" s="586" t="s">
        <v>190</v>
      </c>
      <c r="F175" s="697"/>
      <c r="G175" s="586" t="s">
        <v>164</v>
      </c>
      <c r="H175" s="697"/>
      <c r="I175" s="697"/>
      <c r="J175" s="694" t="s">
        <v>165</v>
      </c>
      <c r="K175" s="694"/>
      <c r="L175" s="695"/>
      <c r="M175" s="696"/>
      <c r="O175" s="570"/>
      <c r="P175" s="286"/>
      <c r="Q175" s="286"/>
    </row>
    <row r="176" spans="1:17" ht="12.75" customHeight="1">
      <c r="A176" s="39"/>
      <c r="B176" s="698" t="s">
        <v>257</v>
      </c>
      <c r="C176" s="694"/>
      <c r="D176" s="694"/>
      <c r="E176" s="586"/>
      <c r="F176" s="586" t="s">
        <v>259</v>
      </c>
      <c r="G176" s="694"/>
      <c r="H176" s="697"/>
      <c r="I176" s="694"/>
      <c r="J176" s="586" t="s">
        <v>310</v>
      </c>
      <c r="K176" s="694"/>
      <c r="L176" s="699"/>
      <c r="M176" s="696"/>
      <c r="O176" s="570"/>
      <c r="P176" s="286"/>
      <c r="Q176" s="286"/>
    </row>
    <row r="177" spans="1:17" ht="12.75" customHeight="1">
      <c r="A177" s="38"/>
      <c r="B177" s="700"/>
      <c r="C177" s="701" t="s">
        <v>166</v>
      </c>
      <c r="D177" s="702"/>
      <c r="E177" s="701" t="s">
        <v>256</v>
      </c>
      <c r="F177" s="703"/>
      <c r="G177" s="702" t="s">
        <v>191</v>
      </c>
      <c r="H177" s="704"/>
      <c r="I177" s="703"/>
      <c r="J177" s="702" t="s">
        <v>280</v>
      </c>
      <c r="K177" s="704"/>
      <c r="L177" s="699"/>
      <c r="M177" s="705"/>
      <c r="O177" s="570"/>
      <c r="P177" s="286"/>
      <c r="Q177" s="286"/>
    </row>
    <row r="178" spans="1:15" s="286" customFormat="1" ht="12.75" customHeight="1">
      <c r="A178" s="365" t="s">
        <v>83</v>
      </c>
      <c r="B178" s="849" t="s">
        <v>236</v>
      </c>
      <c r="C178" s="438" t="s">
        <v>810</v>
      </c>
      <c r="D178" s="438" t="s">
        <v>796</v>
      </c>
      <c r="E178" s="438" t="s">
        <v>1082</v>
      </c>
      <c r="F178" s="438" t="s">
        <v>565</v>
      </c>
      <c r="G178" s="438" t="s">
        <v>733</v>
      </c>
      <c r="H178" s="438" t="s">
        <v>740</v>
      </c>
      <c r="I178" s="440" t="s">
        <v>579</v>
      </c>
      <c r="J178" s="453" t="s">
        <v>860</v>
      </c>
      <c r="K178" s="453" t="s">
        <v>1139</v>
      </c>
      <c r="L178" s="438" t="s">
        <v>739</v>
      </c>
      <c r="M178" s="622">
        <v>80</v>
      </c>
      <c r="O178" s="570"/>
    </row>
    <row r="179" spans="1:15" s="286" customFormat="1" ht="12.75" customHeight="1">
      <c r="A179" s="367"/>
      <c r="B179" s="404" t="s">
        <v>143</v>
      </c>
      <c r="D179" s="940" t="s">
        <v>302</v>
      </c>
      <c r="E179" s="568"/>
      <c r="F179" s="941"/>
      <c r="G179" s="808" t="s">
        <v>235</v>
      </c>
      <c r="H179" s="783"/>
      <c r="I179" s="568"/>
      <c r="J179" s="807" t="s">
        <v>248</v>
      </c>
      <c r="K179" s="783"/>
      <c r="L179" s="886"/>
      <c r="M179" s="816">
        <v>85</v>
      </c>
      <c r="O179" s="570"/>
    </row>
    <row r="180" spans="1:15" s="286" customFormat="1" ht="12.75" customHeight="1">
      <c r="A180" s="367"/>
      <c r="B180" s="711"/>
      <c r="C180" s="600"/>
      <c r="D180" s="915" t="s">
        <v>177</v>
      </c>
      <c r="E180" s="782"/>
      <c r="F180" s="549" t="s">
        <v>178</v>
      </c>
      <c r="G180" s="783"/>
      <c r="H180" s="940" t="s">
        <v>304</v>
      </c>
      <c r="I180" s="782"/>
      <c r="J180" s="942" t="s">
        <v>180</v>
      </c>
      <c r="K180" s="887"/>
      <c r="L180" s="888"/>
      <c r="M180" s="784"/>
      <c r="O180" s="570"/>
    </row>
    <row r="181" spans="1:15" s="286" customFormat="1" ht="12.75" customHeight="1">
      <c r="A181" s="367"/>
      <c r="B181" s="943" t="s">
        <v>303</v>
      </c>
      <c r="C181" s="782"/>
      <c r="D181" s="944" t="s">
        <v>179</v>
      </c>
      <c r="E181" s="782"/>
      <c r="F181" s="942" t="s">
        <v>576</v>
      </c>
      <c r="G181" s="887"/>
      <c r="H181" s="889"/>
      <c r="I181" s="806" t="s">
        <v>169</v>
      </c>
      <c r="J181" s="782"/>
      <c r="K181" s="942" t="s">
        <v>181</v>
      </c>
      <c r="L181" s="823"/>
      <c r="M181" s="784"/>
      <c r="O181" s="570"/>
    </row>
    <row r="182" spans="1:15" s="286" customFormat="1" ht="12.75" customHeight="1">
      <c r="A182" s="367"/>
      <c r="B182" s="945" t="s">
        <v>375</v>
      </c>
      <c r="C182" s="890"/>
      <c r="D182" s="708"/>
      <c r="E182" s="810" t="s">
        <v>336</v>
      </c>
      <c r="F182" s="891"/>
      <c r="G182" s="709"/>
      <c r="H182" s="818" t="s">
        <v>337</v>
      </c>
      <c r="I182" s="630"/>
      <c r="J182" s="708"/>
      <c r="K182" s="572"/>
      <c r="L182" s="710"/>
      <c r="M182" s="892"/>
      <c r="O182" s="570"/>
    </row>
    <row r="183" spans="1:17" ht="12.75" customHeight="1">
      <c r="A183" s="41"/>
      <c r="B183" s="377" t="s">
        <v>554</v>
      </c>
      <c r="C183" s="227"/>
      <c r="D183" s="378"/>
      <c r="E183" s="325"/>
      <c r="F183" s="325" t="s">
        <v>555</v>
      </c>
      <c r="G183" s="379"/>
      <c r="H183" s="379"/>
      <c r="I183" s="379"/>
      <c r="J183" s="379"/>
      <c r="K183" s="379"/>
      <c r="L183" s="380"/>
      <c r="M183" s="173"/>
      <c r="O183" s="570"/>
      <c r="P183" s="286"/>
      <c r="Q183" s="286"/>
    </row>
    <row r="184" spans="1:17" ht="12.75" customHeight="1">
      <c r="A184" s="41"/>
      <c r="B184" s="147"/>
      <c r="C184" s="169"/>
      <c r="D184" s="120"/>
      <c r="E184" s="168"/>
      <c r="F184" s="381" t="s">
        <v>556</v>
      </c>
      <c r="G184" s="382"/>
      <c r="H184" s="147"/>
      <c r="I184" s="171" t="s">
        <v>557</v>
      </c>
      <c r="J184" s="147"/>
      <c r="K184" s="282"/>
      <c r="L184" s="383"/>
      <c r="M184" s="173"/>
      <c r="O184" s="570"/>
      <c r="P184" s="286"/>
      <c r="Q184" s="286"/>
    </row>
    <row r="185" spans="1:17" ht="12.75" customHeight="1">
      <c r="A185" s="41"/>
      <c r="B185" s="172" t="s">
        <v>305</v>
      </c>
      <c r="C185" s="265"/>
      <c r="D185" s="171"/>
      <c r="E185" s="375"/>
      <c r="F185" s="375"/>
      <c r="G185" s="384"/>
      <c r="H185" s="375"/>
      <c r="I185" s="375"/>
      <c r="J185" s="375"/>
      <c r="K185" s="101"/>
      <c r="L185" s="103"/>
      <c r="M185" s="121">
        <v>100</v>
      </c>
      <c r="O185" s="570"/>
      <c r="P185" s="286"/>
      <c r="Q185" s="286"/>
    </row>
    <row r="186" spans="1:17" ht="12.75" customHeight="1">
      <c r="A186" s="41"/>
      <c r="B186" s="100"/>
      <c r="C186" s="265"/>
      <c r="D186" s="171"/>
      <c r="E186" s="168" t="s">
        <v>306</v>
      </c>
      <c r="F186" s="101"/>
      <c r="G186" s="101"/>
      <c r="H186" s="120" t="s">
        <v>307</v>
      </c>
      <c r="I186" s="102"/>
      <c r="J186" s="102"/>
      <c r="K186" s="101"/>
      <c r="L186" s="103"/>
      <c r="M186" s="104"/>
      <c r="O186" s="570"/>
      <c r="P186" s="286"/>
      <c r="Q186" s="286"/>
    </row>
    <row r="187" spans="1:17" ht="12.75" customHeight="1">
      <c r="A187" s="55" t="s">
        <v>103</v>
      </c>
      <c r="B187" s="138" t="s">
        <v>344</v>
      </c>
      <c r="C187" s="110"/>
      <c r="D187" s="106"/>
      <c r="E187" s="105"/>
      <c r="F187" s="795" t="s">
        <v>1040</v>
      </c>
      <c r="G187" s="796"/>
      <c r="H187" s="797"/>
      <c r="I187" s="798"/>
      <c r="J187" s="797"/>
      <c r="K187" s="99"/>
      <c r="L187" s="122"/>
      <c r="M187" s="69"/>
      <c r="O187" s="570"/>
      <c r="P187" s="286"/>
      <c r="Q187" s="286"/>
    </row>
    <row r="188" spans="1:17" ht="12.75" customHeight="1">
      <c r="A188" s="56"/>
      <c r="B188" s="162" t="s">
        <v>322</v>
      </c>
      <c r="C188" s="163"/>
      <c r="D188" s="161"/>
      <c r="E188" s="160"/>
      <c r="F188" s="161"/>
      <c r="G188" s="161"/>
      <c r="H188" s="164" t="s">
        <v>341</v>
      </c>
      <c r="I188" s="161"/>
      <c r="J188" s="160"/>
      <c r="K188" s="165"/>
      <c r="L188" s="166"/>
      <c r="M188" s="82">
        <f>9.6875*$P$1</f>
        <v>232.5</v>
      </c>
      <c r="O188" s="570"/>
      <c r="P188" s="286"/>
      <c r="Q188" s="286"/>
    </row>
    <row r="189" spans="1:17" ht="12.75" customHeight="1">
      <c r="A189" s="56"/>
      <c r="B189" s="162" t="s">
        <v>324</v>
      </c>
      <c r="C189" s="163"/>
      <c r="D189" s="161"/>
      <c r="E189" s="160"/>
      <c r="F189" s="161"/>
      <c r="G189" s="161"/>
      <c r="H189" s="164" t="s">
        <v>342</v>
      </c>
      <c r="I189" s="161"/>
      <c r="J189" s="160"/>
      <c r="K189" s="165"/>
      <c r="L189" s="166"/>
      <c r="M189" s="82"/>
      <c r="O189" s="570"/>
      <c r="P189" s="286"/>
      <c r="Q189" s="286"/>
    </row>
    <row r="190" spans="1:17" ht="12.75" customHeight="1">
      <c r="A190" s="56"/>
      <c r="B190" s="137" t="s">
        <v>325</v>
      </c>
      <c r="C190" s="997"/>
      <c r="D190" s="623"/>
      <c r="E190" s="107"/>
      <c r="F190" s="108"/>
      <c r="G190" s="108"/>
      <c r="H190" s="137" t="s">
        <v>182</v>
      </c>
      <c r="I190" s="86"/>
      <c r="J190" s="87"/>
      <c r="K190" s="85"/>
      <c r="L190" s="109"/>
      <c r="M190" s="82"/>
      <c r="O190" s="570"/>
      <c r="P190" s="286"/>
      <c r="Q190" s="286"/>
    </row>
    <row r="191" spans="1:17" ht="12.75" customHeight="1">
      <c r="A191" s="56"/>
      <c r="B191" s="998" t="s">
        <v>183</v>
      </c>
      <c r="C191" s="999"/>
      <c r="D191" s="624" t="s">
        <v>184</v>
      </c>
      <c r="E191" s="118"/>
      <c r="F191" s="118" t="s">
        <v>624</v>
      </c>
      <c r="G191" s="116"/>
      <c r="H191" s="242"/>
      <c r="I191" s="118"/>
      <c r="J191" s="118"/>
      <c r="K191" s="117"/>
      <c r="L191" s="119"/>
      <c r="M191" s="57"/>
      <c r="O191" s="570"/>
      <c r="P191" s="286"/>
      <c r="Q191" s="286"/>
    </row>
    <row r="192" spans="1:17" ht="12.75" customHeight="1">
      <c r="A192" s="56"/>
      <c r="B192" s="824" t="s">
        <v>326</v>
      </c>
      <c r="C192" s="825"/>
      <c r="D192" s="825"/>
      <c r="E192" s="826"/>
      <c r="F192" s="827" t="s">
        <v>292</v>
      </c>
      <c r="G192" s="828"/>
      <c r="H192" s="828"/>
      <c r="I192" s="828"/>
      <c r="J192" s="828"/>
      <c r="K192" s="831" t="s">
        <v>185</v>
      </c>
      <c r="L192" s="837"/>
      <c r="M192" s="57"/>
      <c r="O192" s="570"/>
      <c r="P192" s="286"/>
      <c r="Q192" s="286"/>
    </row>
    <row r="193" spans="1:17" ht="12.75" customHeight="1">
      <c r="A193" s="58"/>
      <c r="B193" s="830" t="s">
        <v>172</v>
      </c>
      <c r="C193" s="827"/>
      <c r="D193" s="827"/>
      <c r="E193" s="828"/>
      <c r="F193" s="826"/>
      <c r="G193" s="946" t="s">
        <v>291</v>
      </c>
      <c r="H193" s="831"/>
      <c r="I193" s="827" t="s">
        <v>293</v>
      </c>
      <c r="J193" s="828"/>
      <c r="K193" s="828"/>
      <c r="L193" s="829"/>
      <c r="M193" s="57"/>
      <c r="O193" s="570"/>
      <c r="P193" s="286"/>
      <c r="Q193" s="286"/>
    </row>
    <row r="194" spans="1:17" ht="12.75" customHeight="1">
      <c r="A194" s="58"/>
      <c r="B194" s="1000" t="s">
        <v>173</v>
      </c>
      <c r="C194" s="989"/>
      <c r="D194" s="989"/>
      <c r="E194" s="832" t="s">
        <v>343</v>
      </c>
      <c r="F194" s="826"/>
      <c r="G194" s="826"/>
      <c r="H194" s="826"/>
      <c r="I194" s="826"/>
      <c r="J194" s="831" t="s">
        <v>186</v>
      </c>
      <c r="K194" s="836"/>
      <c r="L194" s="837"/>
      <c r="M194" s="57"/>
      <c r="O194" s="570"/>
      <c r="P194" s="286"/>
      <c r="Q194" s="286"/>
    </row>
    <row r="195" spans="1:17" ht="12.75" customHeight="1">
      <c r="A195" s="58"/>
      <c r="B195" s="833" t="s">
        <v>261</v>
      </c>
      <c r="C195" s="834"/>
      <c r="D195" s="827"/>
      <c r="E195" s="835" t="s">
        <v>188</v>
      </c>
      <c r="F195" s="828"/>
      <c r="G195" s="946" t="s">
        <v>1041</v>
      </c>
      <c r="H195" s="831"/>
      <c r="I195" s="836"/>
      <c r="J195" s="836"/>
      <c r="K195" s="836"/>
      <c r="L195" s="837"/>
      <c r="M195" s="57"/>
      <c r="O195" s="570"/>
      <c r="P195" s="286"/>
      <c r="Q195" s="286"/>
    </row>
    <row r="196" spans="1:17" ht="12.75" customHeight="1">
      <c r="A196" s="58"/>
      <c r="B196" s="838" t="s">
        <v>262</v>
      </c>
      <c r="C196" s="827"/>
      <c r="D196" s="827"/>
      <c r="E196" s="989"/>
      <c r="F196" s="990" t="s">
        <v>174</v>
      </c>
      <c r="G196" s="839"/>
      <c r="H196" s="962" t="s">
        <v>187</v>
      </c>
      <c r="I196" s="963"/>
      <c r="J196" s="963"/>
      <c r="K196" s="826"/>
      <c r="L196" s="829"/>
      <c r="M196" s="57"/>
      <c r="O196" s="570"/>
      <c r="P196" s="286"/>
      <c r="Q196" s="286"/>
    </row>
    <row r="197" spans="1:17" ht="12.75" customHeight="1">
      <c r="A197" s="58"/>
      <c r="B197" s="948" t="s">
        <v>175</v>
      </c>
      <c r="C197" s="839"/>
      <c r="D197" s="836"/>
      <c r="E197" s="836" t="s">
        <v>176</v>
      </c>
      <c r="F197" s="990"/>
      <c r="G197" s="835" t="s">
        <v>327</v>
      </c>
      <c r="H197" s="827"/>
      <c r="I197" s="826"/>
      <c r="J197" s="834"/>
      <c r="K197" s="826"/>
      <c r="L197" s="829"/>
      <c r="M197" s="57"/>
      <c r="O197" s="570"/>
      <c r="P197" s="286"/>
      <c r="Q197" s="286"/>
    </row>
    <row r="198" spans="1:17" ht="12.75" customHeight="1">
      <c r="A198" s="58"/>
      <c r="B198" s="134" t="s">
        <v>328</v>
      </c>
      <c r="C198" s="126"/>
      <c r="D198" s="126"/>
      <c r="E198" s="126"/>
      <c r="F198" s="129"/>
      <c r="G198" s="135" t="s">
        <v>597</v>
      </c>
      <c r="H198" s="124"/>
      <c r="I198" s="123"/>
      <c r="J198" s="586" t="s">
        <v>294</v>
      </c>
      <c r="K198" s="126"/>
      <c r="L198" s="128"/>
      <c r="M198" s="57"/>
      <c r="O198" s="570"/>
      <c r="P198" s="286"/>
      <c r="Q198" s="286"/>
    </row>
    <row r="199" spans="1:17" ht="12.75" customHeight="1">
      <c r="A199" s="58"/>
      <c r="B199" s="138" t="s">
        <v>329</v>
      </c>
      <c r="C199" s="130"/>
      <c r="D199" s="130"/>
      <c r="E199" s="130"/>
      <c r="F199" s="131"/>
      <c r="G199" s="131"/>
      <c r="H199" s="132"/>
      <c r="I199" s="133"/>
      <c r="J199" s="200" t="s">
        <v>295</v>
      </c>
      <c r="K199" s="130"/>
      <c r="L199" s="122"/>
      <c r="M199" s="150"/>
      <c r="O199" s="570"/>
      <c r="P199" s="286"/>
      <c r="Q199" s="286"/>
    </row>
    <row r="200" spans="1:17" ht="12.75" customHeight="1">
      <c r="A200" s="58"/>
      <c r="B200" s="789" t="s">
        <v>400</v>
      </c>
      <c r="C200" s="123"/>
      <c r="D200" s="123"/>
      <c r="E200" s="124" t="s">
        <v>296</v>
      </c>
      <c r="F200" s="125"/>
      <c r="G200" s="124"/>
      <c r="H200" s="127"/>
      <c r="I200" s="126"/>
      <c r="J200" s="86" t="s">
        <v>189</v>
      </c>
      <c r="K200" s="85"/>
      <c r="L200" s="128"/>
      <c r="M200" s="804">
        <f>14.3375*$P$1</f>
        <v>344.1</v>
      </c>
      <c r="O200" s="570"/>
      <c r="P200" s="286"/>
      <c r="Q200" s="286"/>
    </row>
    <row r="201" spans="1:17" ht="12.75" customHeight="1">
      <c r="A201" s="790"/>
      <c r="B201" s="799" t="s">
        <v>1042</v>
      </c>
      <c r="C201" s="800"/>
      <c r="D201" s="800"/>
      <c r="E201" s="801"/>
      <c r="F201" s="802" t="s">
        <v>1044</v>
      </c>
      <c r="G201" s="803"/>
      <c r="H201" s="803"/>
      <c r="I201" s="802" t="s">
        <v>1043</v>
      </c>
      <c r="J201" s="803"/>
      <c r="K201" s="803"/>
      <c r="L201" s="792"/>
      <c r="M201" s="791"/>
      <c r="O201" s="570"/>
      <c r="P201" s="286"/>
      <c r="Q201" s="286"/>
    </row>
    <row r="202" spans="1:18" ht="12.75" customHeight="1">
      <c r="A202" s="949" t="s">
        <v>1045</v>
      </c>
      <c r="B202" s="950" t="s">
        <v>1046</v>
      </c>
      <c r="C202" s="951" t="s">
        <v>1047</v>
      </c>
      <c r="D202" s="814"/>
      <c r="E202" s="840"/>
      <c r="F202" s="947" t="s">
        <v>1075</v>
      </c>
      <c r="G202" s="805"/>
      <c r="H202" s="805"/>
      <c r="I202" s="947"/>
      <c r="J202" s="805"/>
      <c r="K202" s="805"/>
      <c r="L202" s="841"/>
      <c r="M202" s="952">
        <v>450</v>
      </c>
      <c r="O202" s="570"/>
      <c r="P202" s="286"/>
      <c r="Q202" s="286"/>
      <c r="R202" s="842"/>
    </row>
    <row r="203" spans="1:17" ht="12.75" customHeight="1">
      <c r="A203" s="953" t="s">
        <v>1076</v>
      </c>
      <c r="O203" s="570"/>
      <c r="P203" s="286"/>
      <c r="Q203" s="286"/>
    </row>
    <row r="204" spans="15:17" ht="7.5" customHeight="1">
      <c r="O204" s="570"/>
      <c r="P204" s="286"/>
      <c r="Q204" s="286"/>
    </row>
    <row r="205" spans="1:17" ht="12.75" customHeight="1">
      <c r="A205" s="258" t="s">
        <v>38</v>
      </c>
      <c r="B205" s="259"/>
      <c r="I205" s="61"/>
      <c r="J205" s="61"/>
      <c r="L205" s="16"/>
      <c r="O205" s="570"/>
      <c r="P205" s="286"/>
      <c r="Q205" s="286"/>
    </row>
    <row r="206" spans="1:15" s="286" customFormat="1" ht="12.75" customHeight="1">
      <c r="A206" s="365" t="s">
        <v>39</v>
      </c>
      <c r="B206" s="633" t="s">
        <v>448</v>
      </c>
      <c r="C206" s="442"/>
      <c r="D206" s="634" t="s">
        <v>449</v>
      </c>
      <c r="E206" s="635"/>
      <c r="F206" s="636" t="s">
        <v>368</v>
      </c>
      <c r="G206" s="635"/>
      <c r="H206" s="402">
        <v>1933</v>
      </c>
      <c r="I206" s="635"/>
      <c r="J206" s="637" t="s">
        <v>401</v>
      </c>
      <c r="K206" s="442"/>
      <c r="L206" s="438">
        <v>1941</v>
      </c>
      <c r="M206" s="870">
        <v>40</v>
      </c>
      <c r="N206" s="848"/>
      <c r="O206" s="570"/>
    </row>
    <row r="207" spans="1:15" s="286" customFormat="1" ht="12.75" customHeight="1">
      <c r="A207" s="367"/>
      <c r="B207" s="1001" t="s">
        <v>1182</v>
      </c>
      <c r="C207" s="459" t="s">
        <v>825</v>
      </c>
      <c r="D207" s="220" t="s">
        <v>204</v>
      </c>
      <c r="E207" s="410" t="s">
        <v>890</v>
      </c>
      <c r="F207" s="808" t="s">
        <v>1108</v>
      </c>
      <c r="G207" s="220" t="s">
        <v>205</v>
      </c>
      <c r="H207" s="512" t="s">
        <v>891</v>
      </c>
      <c r="I207" s="159">
        <v>66</v>
      </c>
      <c r="J207" s="159">
        <v>68</v>
      </c>
      <c r="K207" s="159" t="s">
        <v>389</v>
      </c>
      <c r="L207" s="549">
        <v>75</v>
      </c>
      <c r="M207" s="289">
        <v>20</v>
      </c>
      <c r="O207" s="570"/>
    </row>
    <row r="208" spans="1:15" s="286" customFormat="1" ht="12.75" customHeight="1">
      <c r="A208" s="362"/>
      <c r="B208" s="507">
        <v>81</v>
      </c>
      <c r="C208" s="354" t="s">
        <v>157</v>
      </c>
      <c r="D208" s="355"/>
      <c r="E208" s="356" t="s">
        <v>616</v>
      </c>
      <c r="F208" s="338">
        <v>87</v>
      </c>
      <c r="G208" s="439">
        <v>95</v>
      </c>
      <c r="H208" s="439">
        <v>99</v>
      </c>
      <c r="I208" s="439">
        <v>2001</v>
      </c>
      <c r="J208" s="439">
        <v>2002</v>
      </c>
      <c r="K208" s="439" t="s">
        <v>1107</v>
      </c>
      <c r="L208" s="744"/>
      <c r="M208" s="475"/>
      <c r="O208" s="570"/>
    </row>
    <row r="209" spans="1:15" s="286" customFormat="1" ht="12.75" customHeight="1" hidden="1">
      <c r="A209" s="365" t="s">
        <v>119</v>
      </c>
      <c r="B209" s="361" t="s">
        <v>454</v>
      </c>
      <c r="C209" s="402"/>
      <c r="D209" s="540" t="s">
        <v>369</v>
      </c>
      <c r="E209" s="402"/>
      <c r="F209" s="540" t="s">
        <v>395</v>
      </c>
      <c r="G209" s="26"/>
      <c r="H209" s="598" t="s">
        <v>455</v>
      </c>
      <c r="I209" s="26"/>
      <c r="J209" s="539" t="s">
        <v>456</v>
      </c>
      <c r="K209" s="350"/>
      <c r="L209" s="283"/>
      <c r="M209" s="304"/>
      <c r="O209" s="570"/>
    </row>
    <row r="210" spans="1:15" s="286" customFormat="1" ht="12.75" customHeight="1">
      <c r="A210" s="365" t="s">
        <v>119</v>
      </c>
      <c r="B210" s="346"/>
      <c r="C210" s="539" t="s">
        <v>751</v>
      </c>
      <c r="D210" s="527"/>
      <c r="E210" s="508" t="s">
        <v>753</v>
      </c>
      <c r="G210" s="539" t="s">
        <v>457</v>
      </c>
      <c r="H210" s="26"/>
      <c r="I210" s="638" t="s">
        <v>281</v>
      </c>
      <c r="J210" s="350"/>
      <c r="K210" s="443" t="s">
        <v>453</v>
      </c>
      <c r="L210" s="283"/>
      <c r="M210" s="304"/>
      <c r="O210" s="570"/>
    </row>
    <row r="211" spans="1:15" s="286" customFormat="1" ht="12.75" customHeight="1">
      <c r="A211" s="362"/>
      <c r="B211" s="569" t="s">
        <v>1106</v>
      </c>
      <c r="C211" s="876"/>
      <c r="D211" s="653"/>
      <c r="E211" s="587">
        <v>1948</v>
      </c>
      <c r="F211" s="26">
        <v>51</v>
      </c>
      <c r="G211" s="220" t="s">
        <v>370</v>
      </c>
      <c r="H211" s="26">
        <v>54</v>
      </c>
      <c r="I211" s="26" t="s">
        <v>1105</v>
      </c>
      <c r="J211" s="26">
        <v>63</v>
      </c>
      <c r="K211" s="26">
        <v>66</v>
      </c>
      <c r="L211" s="491" t="s">
        <v>1104</v>
      </c>
      <c r="M211" s="304">
        <v>20</v>
      </c>
      <c r="O211" s="570"/>
    </row>
    <row r="212" spans="1:15" s="286" customFormat="1" ht="12.75" customHeight="1">
      <c r="A212" s="365" t="s">
        <v>40</v>
      </c>
      <c r="B212" s="456" t="s">
        <v>588</v>
      </c>
      <c r="C212" s="220"/>
      <c r="D212" s="502" t="s">
        <v>699</v>
      </c>
      <c r="E212" s="640"/>
      <c r="F212" s="954" t="s">
        <v>1103</v>
      </c>
      <c r="G212" s="220"/>
      <c r="H212" s="640" t="s">
        <v>145</v>
      </c>
      <c r="I212" s="220"/>
      <c r="J212" s="955" t="s">
        <v>1100</v>
      </c>
      <c r="K212" s="220"/>
      <c r="L212" s="516" t="s">
        <v>858</v>
      </c>
      <c r="M212" s="289"/>
      <c r="O212" s="570"/>
    </row>
    <row r="213" spans="1:15" s="286" customFormat="1" ht="12.75" customHeight="1">
      <c r="A213" s="367"/>
      <c r="B213" s="642" t="s">
        <v>701</v>
      </c>
      <c r="C213" s="313"/>
      <c r="D213" s="327" t="s">
        <v>146</v>
      </c>
      <c r="E213" s="291"/>
      <c r="F213" s="291"/>
      <c r="G213" s="313" t="s">
        <v>120</v>
      </c>
      <c r="H213" s="33"/>
      <c r="I213" s="327" t="s">
        <v>121</v>
      </c>
      <c r="J213" s="33"/>
      <c r="K213" s="643" t="s">
        <v>317</v>
      </c>
      <c r="L213" s="336"/>
      <c r="M213" s="294"/>
      <c r="O213" s="570"/>
    </row>
    <row r="214" spans="1:19" s="286" customFormat="1" ht="12.75" customHeight="1">
      <c r="A214" s="367"/>
      <c r="B214" s="291" t="s">
        <v>282</v>
      </c>
      <c r="C214" s="291"/>
      <c r="D214" s="327" t="s">
        <v>147</v>
      </c>
      <c r="E214" s="33"/>
      <c r="F214" s="809" t="s">
        <v>1102</v>
      </c>
      <c r="G214" s="33" t="s">
        <v>122</v>
      </c>
      <c r="H214" s="461" t="s">
        <v>515</v>
      </c>
      <c r="I214" s="327" t="s">
        <v>123</v>
      </c>
      <c r="J214" s="276" t="s">
        <v>283</v>
      </c>
      <c r="K214" s="33" t="s">
        <v>124</v>
      </c>
      <c r="L214" s="271" t="s">
        <v>452</v>
      </c>
      <c r="M214" s="294"/>
      <c r="O214" s="570"/>
      <c r="R214" s="644"/>
      <c r="S214" s="644"/>
    </row>
    <row r="215" spans="1:19" s="286" customFormat="1" ht="12.75" customHeight="1">
      <c r="A215" s="367"/>
      <c r="C215" s="33" t="s">
        <v>340</v>
      </c>
      <c r="D215" s="276" t="s">
        <v>458</v>
      </c>
      <c r="E215" s="33" t="s">
        <v>125</v>
      </c>
      <c r="F215" s="809" t="s">
        <v>1137</v>
      </c>
      <c r="G215" s="235" t="s">
        <v>371</v>
      </c>
      <c r="H215" s="33" t="s">
        <v>126</v>
      </c>
      <c r="I215" s="33" t="s">
        <v>127</v>
      </c>
      <c r="J215" s="33" t="s">
        <v>338</v>
      </c>
      <c r="K215" s="235" t="s">
        <v>459</v>
      </c>
      <c r="L215" s="548" t="s">
        <v>514</v>
      </c>
      <c r="M215" s="294"/>
      <c r="O215" s="570"/>
      <c r="R215" s="644"/>
      <c r="S215" s="644"/>
    </row>
    <row r="216" spans="1:19" s="286" customFormat="1" ht="12.75" customHeight="1">
      <c r="A216" s="367"/>
      <c r="B216" s="811" t="s">
        <v>1101</v>
      </c>
      <c r="C216" s="334" t="s">
        <v>372</v>
      </c>
      <c r="D216" s="467" t="s">
        <v>451</v>
      </c>
      <c r="E216" s="531" t="s">
        <v>1140</v>
      </c>
      <c r="F216" s="334"/>
      <c r="G216" s="507" t="s">
        <v>700</v>
      </c>
      <c r="H216" s="334" t="s">
        <v>206</v>
      </c>
      <c r="I216" s="334" t="s">
        <v>391</v>
      </c>
      <c r="J216" s="334" t="s">
        <v>313</v>
      </c>
      <c r="K216" s="439" t="s">
        <v>686</v>
      </c>
      <c r="L216" s="645" t="s">
        <v>392</v>
      </c>
      <c r="M216" s="297"/>
      <c r="O216" s="570"/>
      <c r="R216" s="644"/>
      <c r="S216" s="644"/>
    </row>
    <row r="217" spans="1:19" s="286" customFormat="1" ht="12.75" customHeight="1">
      <c r="A217" s="367"/>
      <c r="B217" s="639" t="s">
        <v>253</v>
      </c>
      <c r="C217" s="26" t="s">
        <v>285</v>
      </c>
      <c r="D217" s="238">
        <v>55</v>
      </c>
      <c r="E217" s="238" t="s">
        <v>205</v>
      </c>
      <c r="F217" s="26" t="s">
        <v>393</v>
      </c>
      <c r="G217" s="402" t="s">
        <v>462</v>
      </c>
      <c r="H217" s="238" t="s">
        <v>548</v>
      </c>
      <c r="I217" s="26"/>
      <c r="J217" s="26" t="s">
        <v>695</v>
      </c>
      <c r="K217" s="440" t="s">
        <v>1099</v>
      </c>
      <c r="L217" s="399"/>
      <c r="M217" s="304">
        <v>8</v>
      </c>
      <c r="O217" s="570"/>
      <c r="R217" s="644"/>
      <c r="S217" s="644"/>
    </row>
    <row r="218" spans="1:15" s="286" customFormat="1" ht="12.75" customHeight="1">
      <c r="A218" s="362"/>
      <c r="B218" s="812" t="s">
        <v>1141</v>
      </c>
      <c r="C218" s="468">
        <v>99</v>
      </c>
      <c r="D218" s="664" t="s">
        <v>850</v>
      </c>
      <c r="E218" s="468" t="s">
        <v>1145</v>
      </c>
      <c r="F218" s="468" t="s">
        <v>1146</v>
      </c>
      <c r="G218" s="512" t="s">
        <v>1142</v>
      </c>
      <c r="H218" s="309"/>
      <c r="I218" s="526" t="s">
        <v>1136</v>
      </c>
      <c r="J218" s="885"/>
      <c r="K218" s="539" t="s">
        <v>1147</v>
      </c>
      <c r="L218" s="884"/>
      <c r="M218" s="300">
        <v>5</v>
      </c>
      <c r="O218" s="570"/>
    </row>
    <row r="219" spans="1:15" s="286" customFormat="1" ht="12.75" customHeight="1">
      <c r="A219" s="365" t="s">
        <v>41</v>
      </c>
      <c r="B219" s="1002" t="s">
        <v>1184</v>
      </c>
      <c r="C219" s="537"/>
      <c r="D219" s="502" t="s">
        <v>698</v>
      </c>
      <c r="E219" s="647"/>
      <c r="F219" s="647" t="s">
        <v>128</v>
      </c>
      <c r="G219" s="647"/>
      <c r="H219" s="647" t="s">
        <v>129</v>
      </c>
      <c r="I219" s="647"/>
      <c r="J219" s="647" t="s">
        <v>130</v>
      </c>
      <c r="K219" s="220"/>
      <c r="L219" s="288"/>
      <c r="M219" s="289"/>
      <c r="O219" s="570"/>
    </row>
    <row r="220" spans="1:15" s="286" customFormat="1" ht="12.75" customHeight="1">
      <c r="A220" s="367"/>
      <c r="B220" s="412" t="s">
        <v>318</v>
      </c>
      <c r="C220" s="291"/>
      <c r="D220" s="327" t="s">
        <v>131</v>
      </c>
      <c r="E220" s="327"/>
      <c r="F220" s="648" t="s">
        <v>144</v>
      </c>
      <c r="G220" s="649"/>
      <c r="H220" s="381" t="s">
        <v>450</v>
      </c>
      <c r="I220" s="648"/>
      <c r="J220" s="327" t="s">
        <v>148</v>
      </c>
      <c r="K220" s="291"/>
      <c r="L220" s="992" t="s">
        <v>319</v>
      </c>
      <c r="M220" s="294"/>
      <c r="O220" s="570"/>
    </row>
    <row r="221" spans="1:15" s="286" customFormat="1" ht="12.75" customHeight="1">
      <c r="A221" s="367"/>
      <c r="B221" s="364"/>
      <c r="C221" s="650" t="s">
        <v>223</v>
      </c>
      <c r="D221" s="355"/>
      <c r="E221" s="871" t="s">
        <v>1098</v>
      </c>
      <c r="F221" s="355"/>
      <c r="G221" s="651" t="s">
        <v>284</v>
      </c>
      <c r="H221" s="478"/>
      <c r="I221" s="478" t="s">
        <v>222</v>
      </c>
      <c r="J221" s="478"/>
      <c r="K221" s="355"/>
      <c r="L221" s="388"/>
      <c r="M221" s="297"/>
      <c r="O221" s="570"/>
    </row>
    <row r="222" spans="1:15" s="286" customFormat="1" ht="12.75" customHeight="1">
      <c r="A222" s="367"/>
      <c r="B222" s="390"/>
      <c r="C222" s="26"/>
      <c r="D222" s="334">
        <v>1908</v>
      </c>
      <c r="E222" s="397">
        <v>1909</v>
      </c>
      <c r="F222" s="652" t="s">
        <v>224</v>
      </c>
      <c r="G222" s="442"/>
      <c r="H222" s="506" t="s">
        <v>697</v>
      </c>
      <c r="I222" s="626">
        <v>1914</v>
      </c>
      <c r="J222" s="507">
        <v>1915</v>
      </c>
      <c r="K222" s="654" t="s">
        <v>301</v>
      </c>
      <c r="L222" s="655"/>
      <c r="M222" s="300">
        <v>25</v>
      </c>
      <c r="O222" s="570"/>
    </row>
    <row r="223" spans="1:15" s="286" customFormat="1" ht="12.75" customHeight="1">
      <c r="A223" s="367"/>
      <c r="B223" s="647" t="s">
        <v>132</v>
      </c>
      <c r="D223" s="220">
        <v>22</v>
      </c>
      <c r="E223" s="808">
        <v>24</v>
      </c>
      <c r="F223" s="808">
        <v>25</v>
      </c>
      <c r="G223" s="808">
        <v>28</v>
      </c>
      <c r="H223" s="656" t="s">
        <v>516</v>
      </c>
      <c r="I223" s="745" t="s">
        <v>818</v>
      </c>
      <c r="J223" s="236">
        <v>34</v>
      </c>
      <c r="K223" s="640" t="s">
        <v>346</v>
      </c>
      <c r="L223" s="746" t="s">
        <v>819</v>
      </c>
      <c r="M223" s="304">
        <v>25</v>
      </c>
      <c r="O223" s="570"/>
    </row>
    <row r="224" spans="1:15" s="286" customFormat="1" ht="12.75" customHeight="1">
      <c r="A224" s="290"/>
      <c r="B224" s="480" t="s">
        <v>133</v>
      </c>
      <c r="C224" s="462">
        <v>50</v>
      </c>
      <c r="D224" s="512" t="s">
        <v>527</v>
      </c>
      <c r="E224" s="647" t="s">
        <v>549</v>
      </c>
      <c r="F224" s="220"/>
      <c r="G224" s="747" t="s">
        <v>817</v>
      </c>
      <c r="H224" s="534"/>
      <c r="I224" s="462">
        <v>60</v>
      </c>
      <c r="J224" s="657" t="s">
        <v>234</v>
      </c>
      <c r="K224" s="220">
        <v>62</v>
      </c>
      <c r="L224" s="641" t="s">
        <v>376</v>
      </c>
      <c r="M224" s="289">
        <v>5</v>
      </c>
      <c r="O224" s="570"/>
    </row>
    <row r="225" spans="1:15" s="286" customFormat="1" ht="12.75" customHeight="1">
      <c r="A225" s="290"/>
      <c r="B225" s="353" t="s">
        <v>399</v>
      </c>
      <c r="C225" s="397" t="s">
        <v>517</v>
      </c>
      <c r="D225" s="334" t="s">
        <v>396</v>
      </c>
      <c r="E225" s="334" t="s">
        <v>139</v>
      </c>
      <c r="F225" s="334" t="s">
        <v>140</v>
      </c>
      <c r="G225" s="334" t="s">
        <v>141</v>
      </c>
      <c r="H225" s="601" t="s">
        <v>405</v>
      </c>
      <c r="I225" s="439" t="s">
        <v>519</v>
      </c>
      <c r="J225" s="397" t="s">
        <v>520</v>
      </c>
      <c r="K225" s="320" t="s">
        <v>826</v>
      </c>
      <c r="L225" s="658" t="s">
        <v>518</v>
      </c>
      <c r="M225" s="297"/>
      <c r="O225" s="570"/>
    </row>
    <row r="226" spans="1:15" s="286" customFormat="1" ht="12.75" customHeight="1">
      <c r="A226" s="290"/>
      <c r="B226" s="395">
        <v>94</v>
      </c>
      <c r="C226" s="512" t="s">
        <v>996</v>
      </c>
      <c r="D226" s="410" t="s">
        <v>1143</v>
      </c>
      <c r="E226" s="631" t="s">
        <v>820</v>
      </c>
      <c r="F226" s="462">
        <v>2000</v>
      </c>
      <c r="G226" s="512">
        <v>2001</v>
      </c>
      <c r="H226" s="405">
        <v>2002</v>
      </c>
      <c r="I226" s="314" t="s">
        <v>997</v>
      </c>
      <c r="J226" s="462">
        <v>2004</v>
      </c>
      <c r="K226" s="512">
        <v>2005</v>
      </c>
      <c r="L226" s="462">
        <v>2006</v>
      </c>
      <c r="M226" s="289">
        <v>6</v>
      </c>
      <c r="O226" s="570"/>
    </row>
    <row r="227" spans="1:15" s="286" customFormat="1" ht="12.75" customHeight="1">
      <c r="A227" s="290"/>
      <c r="B227" s="754">
        <v>2007</v>
      </c>
      <c r="C227" s="732"/>
      <c r="D227" s="349" t="s">
        <v>1144</v>
      </c>
      <c r="E227" s="732"/>
      <c r="F227" s="507">
        <v>2013</v>
      </c>
      <c r="G227" s="916" t="s">
        <v>998</v>
      </c>
      <c r="H227" s="781"/>
      <c r="I227" s="916" t="s">
        <v>999</v>
      </c>
      <c r="J227" s="781"/>
      <c r="K227" s="818" t="s">
        <v>994</v>
      </c>
      <c r="L227" s="785"/>
      <c r="M227" s="733"/>
      <c r="O227" s="570"/>
    </row>
    <row r="228" spans="1:15" s="286" customFormat="1" ht="12.75" customHeight="1">
      <c r="A228" s="363" t="s">
        <v>42</v>
      </c>
      <c r="B228" s="862" t="s">
        <v>445</v>
      </c>
      <c r="C228" s="647"/>
      <c r="D228" s="512" t="s">
        <v>1096</v>
      </c>
      <c r="E228" s="863" t="s">
        <v>580</v>
      </c>
      <c r="F228" s="287"/>
      <c r="G228" s="864">
        <v>1891</v>
      </c>
      <c r="H228" s="865" t="s">
        <v>320</v>
      </c>
      <c r="I228" s="462">
        <v>1901</v>
      </c>
      <c r="J228" s="808" t="s">
        <v>1097</v>
      </c>
      <c r="K228" s="462"/>
      <c r="L228" s="866">
        <v>1903</v>
      </c>
      <c r="M228" s="289">
        <v>20</v>
      </c>
      <c r="O228" s="570"/>
    </row>
    <row r="229" spans="1:15" s="286" customFormat="1" ht="12.75" customHeight="1">
      <c r="A229" s="367"/>
      <c r="B229" s="507">
        <v>1908</v>
      </c>
      <c r="C229" s="334">
        <v>1909</v>
      </c>
      <c r="D229" s="867">
        <v>1911</v>
      </c>
      <c r="E229" s="334" t="s">
        <v>373</v>
      </c>
      <c r="F229" s="507" t="s">
        <v>750</v>
      </c>
      <c r="G229" s="464">
        <v>29</v>
      </c>
      <c r="H229" s="464" t="s">
        <v>1095</v>
      </c>
      <c r="I229" s="464">
        <v>31</v>
      </c>
      <c r="J229" s="507" t="s">
        <v>521</v>
      </c>
      <c r="K229" s="439">
        <v>33</v>
      </c>
      <c r="L229" s="658">
        <v>39</v>
      </c>
      <c r="M229" s="297"/>
      <c r="O229" s="570"/>
    </row>
    <row r="230" spans="1:15" s="286" customFormat="1" ht="12.75" customHeight="1">
      <c r="A230" s="290"/>
      <c r="B230" s="639" t="s">
        <v>360</v>
      </c>
      <c r="C230" s="488" t="s">
        <v>827</v>
      </c>
      <c r="D230" s="499">
        <v>51</v>
      </c>
      <c r="E230" s="26">
        <v>53</v>
      </c>
      <c r="F230" s="466" t="s">
        <v>386</v>
      </c>
      <c r="G230" s="26" t="s">
        <v>828</v>
      </c>
      <c r="H230" s="26">
        <v>58</v>
      </c>
      <c r="I230" s="499" t="s">
        <v>696</v>
      </c>
      <c r="J230" s="468" t="s">
        <v>1209</v>
      </c>
      <c r="K230" s="499" t="s">
        <v>829</v>
      </c>
      <c r="L230" s="26">
        <v>68</v>
      </c>
      <c r="M230" s="300">
        <v>10</v>
      </c>
      <c r="O230" s="570"/>
    </row>
    <row r="231" spans="1:19" ht="12.75" customHeight="1">
      <c r="A231" s="17"/>
      <c r="B231" s="480" t="s">
        <v>446</v>
      </c>
      <c r="C231" s="808" t="s">
        <v>1132</v>
      </c>
      <c r="D231" s="808" t="s">
        <v>1133</v>
      </c>
      <c r="E231" s="808" t="s">
        <v>1134</v>
      </c>
      <c r="F231" s="631" t="s">
        <v>531</v>
      </c>
      <c r="G231" s="462" t="s">
        <v>851</v>
      </c>
      <c r="H231" s="410" t="s">
        <v>1094</v>
      </c>
      <c r="I231" s="462">
        <v>99</v>
      </c>
      <c r="J231" s="236"/>
      <c r="K231" s="285"/>
      <c r="L231" s="288"/>
      <c r="M231" s="289">
        <v>8</v>
      </c>
      <c r="O231" s="570"/>
      <c r="P231" s="286"/>
      <c r="Q231" s="286"/>
      <c r="R231" s="286"/>
      <c r="S231" s="286"/>
    </row>
    <row r="232" spans="1:19" ht="12.75" customHeight="1">
      <c r="A232" s="659"/>
      <c r="B232" s="786">
        <v>2003</v>
      </c>
      <c r="C232" s="626">
        <v>2004</v>
      </c>
      <c r="D232" s="626" t="s">
        <v>1203</v>
      </c>
      <c r="E232" s="680"/>
      <c r="F232" s="1016">
        <v>2015</v>
      </c>
      <c r="G232" s="680"/>
      <c r="H232" s="680"/>
      <c r="I232" s="471" t="s">
        <v>994</v>
      </c>
      <c r="J232" s="1017" t="s">
        <v>995</v>
      </c>
      <c r="K232" s="355"/>
      <c r="L232" s="1010" t="s">
        <v>1196</v>
      </c>
      <c r="M232" s="297"/>
      <c r="O232" s="570"/>
      <c r="P232" s="286"/>
      <c r="Q232" s="286"/>
      <c r="R232" s="286"/>
      <c r="S232" s="286"/>
    </row>
    <row r="233" spans="1:19" ht="12.75" customHeight="1">
      <c r="A233" s="98" t="s">
        <v>134</v>
      </c>
      <c r="B233" s="245"/>
      <c r="C233" s="139"/>
      <c r="D233" s="731"/>
      <c r="E233" s="245"/>
      <c r="F233" s="245"/>
      <c r="G233" s="689">
        <v>1950</v>
      </c>
      <c r="H233" s="517"/>
      <c r="I233" s="441">
        <v>1964</v>
      </c>
      <c r="J233" s="245"/>
      <c r="K233" s="245"/>
      <c r="L233" s="193"/>
      <c r="M233" s="77">
        <f>4.175/2*$P$1*1.05</f>
        <v>52.605</v>
      </c>
      <c r="O233" s="570"/>
      <c r="P233" s="286"/>
      <c r="Q233" s="286"/>
      <c r="R233" s="286"/>
      <c r="S233" s="286"/>
    </row>
    <row r="234" spans="1:19" ht="12.75" customHeight="1" hidden="1">
      <c r="A234" s="627"/>
      <c r="B234" s="139"/>
      <c r="C234" s="245"/>
      <c r="D234" s="371" t="s">
        <v>628</v>
      </c>
      <c r="E234" s="245"/>
      <c r="G234" s="194"/>
      <c r="H234" s="371" t="s">
        <v>630</v>
      </c>
      <c r="I234" s="245">
        <v>59</v>
      </c>
      <c r="J234" s="371" t="s">
        <v>629</v>
      </c>
      <c r="K234" s="371" t="s">
        <v>631</v>
      </c>
      <c r="L234" s="628">
        <v>65</v>
      </c>
      <c r="M234" s="82"/>
      <c r="O234" s="570"/>
      <c r="P234" s="286"/>
      <c r="Q234" s="286"/>
      <c r="R234" s="286"/>
      <c r="S234" s="286"/>
    </row>
    <row r="235" spans="1:15" s="286" customFormat="1" ht="12.75" customHeight="1">
      <c r="A235" s="365" t="s">
        <v>135</v>
      </c>
      <c r="B235" s="669" t="s">
        <v>524</v>
      </c>
      <c r="C235" s="220" t="s">
        <v>43</v>
      </c>
      <c r="D235" s="274" t="s">
        <v>523</v>
      </c>
      <c r="E235" s="405" t="s">
        <v>522</v>
      </c>
      <c r="F235" s="220" t="s">
        <v>389</v>
      </c>
      <c r="G235" s="808" t="s">
        <v>1091</v>
      </c>
      <c r="H235" s="751">
        <v>73</v>
      </c>
      <c r="I235" s="410" t="s">
        <v>839</v>
      </c>
      <c r="J235" s="405" t="s">
        <v>1051</v>
      </c>
      <c r="K235" s="512" t="s">
        <v>1048</v>
      </c>
      <c r="L235" s="746" t="s">
        <v>856</v>
      </c>
      <c r="M235" s="289">
        <v>18</v>
      </c>
      <c r="O235" s="570"/>
    </row>
    <row r="236" spans="1:15" s="286" customFormat="1" ht="12.75" customHeight="1">
      <c r="A236" s="362"/>
      <c r="B236" s="991">
        <v>99</v>
      </c>
      <c r="C236" s="626">
        <v>2000</v>
      </c>
      <c r="D236" s="439" t="s">
        <v>993</v>
      </c>
      <c r="E236" s="320" t="s">
        <v>1049</v>
      </c>
      <c r="F236" s="349" t="s">
        <v>1050</v>
      </c>
      <c r="G236" s="787"/>
      <c r="H236" s="349" t="s">
        <v>831</v>
      </c>
      <c r="I236" s="320"/>
      <c r="J236" s="626" t="s">
        <v>1177</v>
      </c>
      <c r="K236" s="626">
        <v>2017</v>
      </c>
      <c r="L236" s="959">
        <v>2018</v>
      </c>
      <c r="M236" s="297"/>
      <c r="O236" s="570"/>
    </row>
    <row r="237" spans="1:19" s="72" customFormat="1" ht="12.75" customHeight="1">
      <c r="A237" s="1007" t="s">
        <v>111</v>
      </c>
      <c r="B237" s="1003" t="s">
        <v>537</v>
      </c>
      <c r="C237" s="1004"/>
      <c r="D237" s="798"/>
      <c r="E237" s="1004"/>
      <c r="F237" s="798"/>
      <c r="G237" s="1005"/>
      <c r="H237" s="1004" t="s">
        <v>440</v>
      </c>
      <c r="I237" s="1005"/>
      <c r="J237" s="1005"/>
      <c r="K237" s="1005"/>
      <c r="L237" s="84" t="s">
        <v>228</v>
      </c>
      <c r="M237" s="1006">
        <f>4.175*$P$1*1.05</f>
        <v>105.21</v>
      </c>
      <c r="N237" s="140"/>
      <c r="O237" s="570"/>
      <c r="P237" s="286"/>
      <c r="Q237" s="286"/>
      <c r="R237" s="286"/>
      <c r="S237" s="286"/>
    </row>
    <row r="238" spans="1:15" s="286" customFormat="1" ht="12.75" customHeight="1">
      <c r="A238" s="365" t="s">
        <v>44</v>
      </c>
      <c r="B238" s="748" t="s">
        <v>524</v>
      </c>
      <c r="C238" s="220" t="s">
        <v>43</v>
      </c>
      <c r="D238" s="512" t="s">
        <v>446</v>
      </c>
      <c r="E238" s="405" t="s">
        <v>1194</v>
      </c>
      <c r="F238" s="410" t="s">
        <v>695</v>
      </c>
      <c r="G238" s="751" t="s">
        <v>1178</v>
      </c>
      <c r="H238" s="405">
        <v>85</v>
      </c>
      <c r="I238" s="874">
        <v>86</v>
      </c>
      <c r="J238" s="1015" t="s">
        <v>1202</v>
      </c>
      <c r="K238" s="512" t="s">
        <v>1000</v>
      </c>
      <c r="L238" s="850" t="s">
        <v>1135</v>
      </c>
      <c r="M238" s="289">
        <v>30</v>
      </c>
      <c r="O238" s="570"/>
    </row>
    <row r="239" spans="1:15" s="286" customFormat="1" ht="12.75" customHeight="1">
      <c r="A239" s="362"/>
      <c r="B239" s="754" t="s">
        <v>1179</v>
      </c>
      <c r="C239" s="507" t="s">
        <v>1195</v>
      </c>
      <c r="D239" s="626">
        <v>98</v>
      </c>
      <c r="E239" s="439">
        <v>2001</v>
      </c>
      <c r="F239" s="507">
        <v>2006</v>
      </c>
      <c r="G239" s="320" t="s">
        <v>830</v>
      </c>
      <c r="H239" s="626" t="s">
        <v>1176</v>
      </c>
      <c r="I239" s="507">
        <v>2016</v>
      </c>
      <c r="L239" s="460"/>
      <c r="M239" s="297"/>
      <c r="O239" s="570"/>
    </row>
    <row r="240" spans="1:19" ht="12.75" customHeight="1">
      <c r="A240" s="957" t="s">
        <v>136</v>
      </c>
      <c r="B240" s="221"/>
      <c r="C240" s="457">
        <v>1943</v>
      </c>
      <c r="D240" s="212"/>
      <c r="E240" s="441">
        <v>1965</v>
      </c>
      <c r="F240" s="37"/>
      <c r="G240" s="37"/>
      <c r="H240" s="625"/>
      <c r="I240" s="625"/>
      <c r="J240" s="625"/>
      <c r="K240" s="174"/>
      <c r="L240" s="193"/>
      <c r="M240" s="956">
        <f>4.175*2*$P$1*1.05</f>
        <v>210.42</v>
      </c>
      <c r="O240" s="570"/>
      <c r="P240" s="286"/>
      <c r="Q240" s="286"/>
      <c r="R240" s="286"/>
      <c r="S240" s="286"/>
    </row>
    <row r="241" spans="1:15" s="286" customFormat="1" ht="12.75" customHeight="1">
      <c r="A241" s="365" t="s">
        <v>45</v>
      </c>
      <c r="B241" s="669" t="s">
        <v>524</v>
      </c>
      <c r="C241" s="220" t="s">
        <v>43</v>
      </c>
      <c r="D241" s="274" t="s">
        <v>564</v>
      </c>
      <c r="E241" s="751" t="s">
        <v>1167</v>
      </c>
      <c r="F241" s="808" t="s">
        <v>1093</v>
      </c>
      <c r="G241" s="462">
        <v>98</v>
      </c>
      <c r="I241" s="410">
        <v>2000</v>
      </c>
      <c r="J241" s="751">
        <v>2001</v>
      </c>
      <c r="K241" s="512">
        <v>2007</v>
      </c>
      <c r="L241" s="462">
        <v>2010</v>
      </c>
      <c r="M241" s="289">
        <v>60</v>
      </c>
      <c r="O241" s="570"/>
    </row>
    <row r="242" spans="1:15" s="286" customFormat="1" ht="13.5" customHeight="1">
      <c r="A242" s="362"/>
      <c r="B242" s="662"/>
      <c r="C242" s="334"/>
      <c r="D242" s="467"/>
      <c r="E242" s="467"/>
      <c r="F242" s="464"/>
      <c r="G242" s="464"/>
      <c r="H242" s="464">
        <v>2011</v>
      </c>
      <c r="I242" s="464">
        <v>2013</v>
      </c>
      <c r="J242" s="507">
        <v>2014</v>
      </c>
      <c r="K242" s="1008">
        <v>2015</v>
      </c>
      <c r="L242" s="959">
        <v>2016</v>
      </c>
      <c r="M242" s="297"/>
      <c r="O242" s="570"/>
    </row>
    <row r="243" spans="1:19" ht="12.75" customHeight="1">
      <c r="A243" s="495" t="s">
        <v>137</v>
      </c>
      <c r="B243" s="95" t="s">
        <v>348</v>
      </c>
      <c r="C243" s="96"/>
      <c r="D243" s="141"/>
      <c r="E243" s="494" t="s">
        <v>547</v>
      </c>
      <c r="F243" s="88"/>
      <c r="G243" s="88"/>
      <c r="H243" s="492">
        <v>1932</v>
      </c>
      <c r="I243" s="88" t="s">
        <v>117</v>
      </c>
      <c r="J243" s="96">
        <v>1967</v>
      </c>
      <c r="K243" s="223" t="s">
        <v>550</v>
      </c>
      <c r="L243" s="84" t="s">
        <v>228</v>
      </c>
      <c r="M243" s="493">
        <f>12.525*$P$1</f>
        <v>300.6</v>
      </c>
      <c r="O243" s="570"/>
      <c r="P243" s="286"/>
      <c r="Q243" s="286"/>
      <c r="R243" s="286"/>
      <c r="S243" s="286"/>
    </row>
    <row r="244" spans="1:19" ht="12.75" customHeight="1">
      <c r="A244" s="610" t="s">
        <v>46</v>
      </c>
      <c r="B244" s="480">
        <v>1968</v>
      </c>
      <c r="C244" s="758">
        <v>70</v>
      </c>
      <c r="D244" s="405">
        <v>78</v>
      </c>
      <c r="E244" s="751" t="s">
        <v>1210</v>
      </c>
      <c r="F244" s="751" t="s">
        <v>1211</v>
      </c>
      <c r="G244" s="534" t="s">
        <v>1212</v>
      </c>
      <c r="H244" s="286"/>
      <c r="I244" s="534" t="s">
        <v>1168</v>
      </c>
      <c r="J244" s="286"/>
      <c r="K244" s="751" t="s">
        <v>1213</v>
      </c>
      <c r="L244" s="958">
        <v>88</v>
      </c>
      <c r="M244" s="49">
        <v>140</v>
      </c>
      <c r="O244" s="570"/>
      <c r="P244" s="286"/>
      <c r="Q244" s="286"/>
      <c r="R244" s="286"/>
      <c r="S244" s="286"/>
    </row>
    <row r="245" spans="1:19" ht="12.75" customHeight="1">
      <c r="A245" s="222"/>
      <c r="B245" s="626" t="s">
        <v>1143</v>
      </c>
      <c r="C245" s="464">
        <v>99</v>
      </c>
      <c r="D245" s="818" t="s">
        <v>1092</v>
      </c>
      <c r="E245" s="781"/>
      <c r="F245" s="781" t="s">
        <v>1166</v>
      </c>
      <c r="G245" s="439"/>
      <c r="H245" s="787">
        <v>2013</v>
      </c>
      <c r="I245" s="320">
        <v>2014</v>
      </c>
      <c r="J245" s="917" t="s">
        <v>992</v>
      </c>
      <c r="K245" s="439"/>
      <c r="L245" s="15"/>
      <c r="M245" s="50"/>
      <c r="O245" s="570"/>
      <c r="P245" s="286"/>
      <c r="Q245" s="286"/>
      <c r="R245" s="286"/>
      <c r="S245" s="286"/>
    </row>
    <row r="246" spans="1:19" ht="12.75" customHeight="1" hidden="1">
      <c r="A246" s="222"/>
      <c r="B246" s="25"/>
      <c r="C246" s="12"/>
      <c r="D246" s="192"/>
      <c r="E246" s="192"/>
      <c r="F246" s="192"/>
      <c r="G246" s="612" t="s">
        <v>412</v>
      </c>
      <c r="H246" s="175"/>
      <c r="I246" s="175"/>
      <c r="J246" s="183" t="s">
        <v>413</v>
      </c>
      <c r="K246" s="9"/>
      <c r="L246" s="176"/>
      <c r="M246" s="47"/>
      <c r="O246" s="570"/>
      <c r="P246" s="286"/>
      <c r="Q246" s="286"/>
      <c r="R246" s="286"/>
      <c r="S246" s="286"/>
    </row>
    <row r="247" spans="1:19" ht="12.75" customHeight="1" hidden="1">
      <c r="A247" s="222"/>
      <c r="B247" s="186" t="s">
        <v>543</v>
      </c>
      <c r="C247" s="64"/>
      <c r="D247" s="180"/>
      <c r="E247" s="180"/>
      <c r="F247" s="180"/>
      <c r="G247" s="183"/>
      <c r="H247" s="148"/>
      <c r="I247" s="187" t="s">
        <v>542</v>
      </c>
      <c r="J247" s="183"/>
      <c r="K247" s="613"/>
      <c r="L247" s="614"/>
      <c r="M247" s="177">
        <v>150</v>
      </c>
      <c r="O247" s="570"/>
      <c r="P247" s="286"/>
      <c r="Q247" s="286"/>
      <c r="R247" s="286"/>
      <c r="S247" s="286"/>
    </row>
    <row r="248" spans="1:19" ht="12.75" customHeight="1" hidden="1">
      <c r="A248" s="22"/>
      <c r="B248" s="186" t="s">
        <v>417</v>
      </c>
      <c r="C248" s="83"/>
      <c r="D248" s="180"/>
      <c r="E248" s="187" t="s">
        <v>544</v>
      </c>
      <c r="F248" s="187"/>
      <c r="G248" s="183"/>
      <c r="H248" s="183"/>
      <c r="I248" s="181"/>
      <c r="J248" s="9"/>
      <c r="K248" s="233"/>
      <c r="L248" s="615"/>
      <c r="M248" s="60"/>
      <c r="O248" s="570"/>
      <c r="P248" s="286"/>
      <c r="Q248" s="286"/>
      <c r="R248" s="286"/>
      <c r="S248" s="286"/>
    </row>
    <row r="249" spans="1:19" ht="12.75" customHeight="1" hidden="1">
      <c r="A249" s="22"/>
      <c r="B249" s="186" t="s">
        <v>418</v>
      </c>
      <c r="C249" s="83"/>
      <c r="D249" s="180"/>
      <c r="E249" s="180"/>
      <c r="F249" s="187" t="s">
        <v>419</v>
      </c>
      <c r="G249" s="183"/>
      <c r="H249" s="183"/>
      <c r="I249" s="183"/>
      <c r="J249" s="195"/>
      <c r="K249" s="196"/>
      <c r="L249" s="197"/>
      <c r="M249" s="198">
        <v>150</v>
      </c>
      <c r="O249" s="570"/>
      <c r="P249" s="286"/>
      <c r="Q249" s="286"/>
      <c r="R249" s="286"/>
      <c r="S249" s="286"/>
    </row>
    <row r="250" spans="1:17" s="616" customFormat="1" ht="12" customHeight="1">
      <c r="A250" s="617"/>
      <c r="B250" s="674" t="s">
        <v>802</v>
      </c>
      <c r="C250" s="488"/>
      <c r="D250" s="499"/>
      <c r="E250" s="499"/>
      <c r="F250" s="508"/>
      <c r="G250" s="508"/>
      <c r="H250" s="872" t="s">
        <v>803</v>
      </c>
      <c r="I250" s="508"/>
      <c r="J250" s="637"/>
      <c r="K250" s="508"/>
      <c r="L250" s="632"/>
      <c r="M250" s="675">
        <v>150</v>
      </c>
      <c r="O250" s="570"/>
      <c r="P250" s="286"/>
      <c r="Q250" s="286"/>
    </row>
    <row r="251" spans="1:17" ht="12.75" customHeight="1" hidden="1">
      <c r="A251" s="611" t="s">
        <v>552</v>
      </c>
      <c r="B251" s="240" t="s">
        <v>553</v>
      </c>
      <c r="C251" s="214"/>
      <c r="D251" s="208"/>
      <c r="E251" s="208"/>
      <c r="F251" s="181"/>
      <c r="G251" s="181"/>
      <c r="H251" s="183"/>
      <c r="I251" s="183"/>
      <c r="J251" s="199"/>
      <c r="K251" s="196"/>
      <c r="L251" s="197"/>
      <c r="M251" s="241">
        <v>280</v>
      </c>
      <c r="O251" s="570"/>
      <c r="P251" s="286"/>
      <c r="Q251" s="286"/>
    </row>
    <row r="252" spans="1:17" ht="12.75" customHeight="1" hidden="1">
      <c r="A252" s="793" t="s">
        <v>414</v>
      </c>
      <c r="B252" s="250"/>
      <c r="C252" s="223" t="s">
        <v>577</v>
      </c>
      <c r="D252" s="223"/>
      <c r="E252" s="840" t="s">
        <v>1062</v>
      </c>
      <c r="F252" s="840"/>
      <c r="G252" s="840" t="s">
        <v>1063</v>
      </c>
      <c r="H252" s="840"/>
      <c r="I252" s="223"/>
      <c r="J252" s="223" t="s">
        <v>415</v>
      </c>
      <c r="K252" s="223"/>
      <c r="L252" s="251"/>
      <c r="M252" s="794">
        <v>520</v>
      </c>
      <c r="O252" s="570"/>
      <c r="P252" s="286"/>
      <c r="Q252" s="286"/>
    </row>
    <row r="253" ht="12.75" customHeight="1">
      <c r="O253" s="570"/>
    </row>
    <row r="254" spans="1:15" ht="12.75" customHeight="1" hidden="1">
      <c r="A254" s="1" t="s">
        <v>525</v>
      </c>
      <c r="F254" s="16"/>
      <c r="M254" s="4" t="s">
        <v>1</v>
      </c>
      <c r="O254" s="570"/>
    </row>
    <row r="255" spans="1:15" s="93" customFormat="1" ht="12.75" customHeight="1" hidden="1">
      <c r="A255" s="27" t="s">
        <v>239</v>
      </c>
      <c r="B255" s="31"/>
      <c r="C255" s="27" t="s">
        <v>240</v>
      </c>
      <c r="D255" s="24"/>
      <c r="E255" s="28"/>
      <c r="F255" s="27"/>
      <c r="G255" s="24" t="s">
        <v>241</v>
      </c>
      <c r="H255" s="24"/>
      <c r="I255" s="24"/>
      <c r="J255" s="24"/>
      <c r="K255" s="24" t="s">
        <v>265</v>
      </c>
      <c r="L255" s="24"/>
      <c r="M255" s="91">
        <v>1400</v>
      </c>
      <c r="N255" s="92">
        <v>140</v>
      </c>
      <c r="O255" s="570"/>
    </row>
    <row r="256" spans="1:15" ht="12.75" customHeight="1" hidden="1">
      <c r="A256" s="6" t="s">
        <v>38</v>
      </c>
      <c r="B256" s="7"/>
      <c r="C256" s="6" t="s">
        <v>48</v>
      </c>
      <c r="D256" s="9"/>
      <c r="E256" s="9"/>
      <c r="F256" s="9"/>
      <c r="G256" s="9"/>
      <c r="H256" s="9"/>
      <c r="I256" s="9"/>
      <c r="J256" s="9"/>
      <c r="K256" s="9"/>
      <c r="L256" s="9"/>
      <c r="M256" s="5">
        <v>28</v>
      </c>
      <c r="O256" s="570"/>
    </row>
    <row r="257" spans="1:15" ht="12.75" customHeight="1" hidden="1">
      <c r="A257" s="6" t="s">
        <v>38</v>
      </c>
      <c r="B257" s="7"/>
      <c r="C257" s="6" t="s">
        <v>49</v>
      </c>
      <c r="D257" s="9"/>
      <c r="E257" s="9"/>
      <c r="F257" s="9"/>
      <c r="G257" s="9"/>
      <c r="H257" s="9"/>
      <c r="I257" s="9"/>
      <c r="J257" s="9"/>
      <c r="K257" s="9"/>
      <c r="L257" s="9"/>
      <c r="M257" s="5">
        <v>56</v>
      </c>
      <c r="O257" s="570"/>
    </row>
    <row r="258" spans="1:15" ht="12.75" customHeight="1" hidden="1">
      <c r="A258" s="6" t="s">
        <v>38</v>
      </c>
      <c r="B258" s="7"/>
      <c r="C258" s="6" t="s">
        <v>50</v>
      </c>
      <c r="D258" s="9"/>
      <c r="E258" s="9"/>
      <c r="F258" s="9"/>
      <c r="G258" s="9"/>
      <c r="H258" s="9"/>
      <c r="I258" s="9"/>
      <c r="J258" s="9"/>
      <c r="K258" s="9"/>
      <c r="L258" s="9"/>
      <c r="M258" s="5">
        <v>112</v>
      </c>
      <c r="O258" s="570"/>
    </row>
    <row r="259" spans="1:15" ht="12.75" customHeight="1" hidden="1">
      <c r="A259" s="6" t="s">
        <v>38</v>
      </c>
      <c r="B259" s="7"/>
      <c r="C259" s="6" t="s">
        <v>113</v>
      </c>
      <c r="D259" s="9"/>
      <c r="E259" s="9"/>
      <c r="F259" s="9"/>
      <c r="G259" s="9"/>
      <c r="H259" s="9"/>
      <c r="I259" s="9"/>
      <c r="J259" s="9"/>
      <c r="K259" s="9"/>
      <c r="L259" s="9"/>
      <c r="M259" s="5">
        <v>140</v>
      </c>
      <c r="O259" s="570"/>
    </row>
    <row r="260" spans="1:15" ht="12.75" customHeight="1" hidden="1">
      <c r="A260" s="6" t="s">
        <v>38</v>
      </c>
      <c r="B260" s="7"/>
      <c r="C260" s="6" t="s">
        <v>114</v>
      </c>
      <c r="D260" s="9"/>
      <c r="E260" s="9"/>
      <c r="F260" s="9"/>
      <c r="G260" s="9"/>
      <c r="H260" s="9"/>
      <c r="I260" s="9"/>
      <c r="J260" s="9"/>
      <c r="K260" s="9"/>
      <c r="L260" s="9"/>
      <c r="M260" s="5">
        <v>280</v>
      </c>
      <c r="O260" s="570"/>
    </row>
    <row r="261" spans="1:15" s="225" customFormat="1" ht="12.75" customHeight="1" hidden="1">
      <c r="A261" s="27" t="s">
        <v>239</v>
      </c>
      <c r="B261" s="31"/>
      <c r="C261" s="27" t="s">
        <v>532</v>
      </c>
      <c r="D261" s="24"/>
      <c r="E261" s="29">
        <v>1997</v>
      </c>
      <c r="F261" s="29">
        <v>98</v>
      </c>
      <c r="G261" s="253">
        <v>2000</v>
      </c>
      <c r="H261" s="29">
        <v>2001</v>
      </c>
      <c r="I261" s="24" t="s">
        <v>241</v>
      </c>
      <c r="J261" s="24"/>
      <c r="K261" s="24"/>
      <c r="L261" s="24" t="s">
        <v>242</v>
      </c>
      <c r="M261" s="91">
        <v>320</v>
      </c>
      <c r="N261" s="224">
        <v>140</v>
      </c>
      <c r="O261" s="570"/>
    </row>
    <row r="262" spans="1:15" s="225" customFormat="1" ht="12.75" customHeight="1" hidden="1">
      <c r="A262" s="27"/>
      <c r="B262" s="31"/>
      <c r="C262" s="27"/>
      <c r="D262" s="24"/>
      <c r="E262" s="24" t="s">
        <v>530</v>
      </c>
      <c r="F262" s="24"/>
      <c r="G262" s="24"/>
      <c r="H262" s="24"/>
      <c r="I262" s="24"/>
      <c r="J262" s="24"/>
      <c r="K262" s="24"/>
      <c r="L262" s="24"/>
      <c r="M262" s="91">
        <v>1500</v>
      </c>
      <c r="N262" s="226"/>
      <c r="O262" s="570"/>
    </row>
    <row r="263" ht="12.75" customHeight="1">
      <c r="O263" s="570"/>
    </row>
    <row r="264" spans="1:13" ht="12.75" customHeight="1">
      <c r="A264" s="258" t="s">
        <v>623</v>
      </c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  <c r="L264" s="259"/>
      <c r="M264" s="4" t="s">
        <v>1</v>
      </c>
    </row>
    <row r="265" spans="1:13" ht="12.75">
      <c r="A265" s="6" t="s">
        <v>97</v>
      </c>
      <c r="B265" s="7"/>
      <c r="C265" s="9"/>
      <c r="D265" s="9"/>
      <c r="E265" s="9"/>
      <c r="F265" s="9"/>
      <c r="G265" s="9"/>
      <c r="H265" s="9"/>
      <c r="I265" s="9"/>
      <c r="J265" s="9"/>
      <c r="K265" s="9"/>
      <c r="L265" s="8"/>
      <c r="M265" s="5">
        <v>200</v>
      </c>
    </row>
    <row r="266" spans="1:13" ht="12.75" customHeight="1">
      <c r="A266" s="6" t="s">
        <v>98</v>
      </c>
      <c r="B266" s="7"/>
      <c r="C266" s="9"/>
      <c r="D266" s="9"/>
      <c r="E266" s="9"/>
      <c r="F266" s="9"/>
      <c r="G266" s="9"/>
      <c r="H266" s="9"/>
      <c r="I266" s="9"/>
      <c r="J266" s="9"/>
      <c r="K266" s="9"/>
      <c r="L266" s="8"/>
      <c r="M266" s="5">
        <v>200</v>
      </c>
    </row>
    <row r="267" spans="1:13" ht="12.75" customHeight="1">
      <c r="A267" s="6" t="s">
        <v>99</v>
      </c>
      <c r="B267" s="7"/>
      <c r="C267" s="9"/>
      <c r="D267" s="9"/>
      <c r="E267" s="9"/>
      <c r="F267" s="9"/>
      <c r="G267" s="9"/>
      <c r="H267" s="9"/>
      <c r="I267" s="9"/>
      <c r="J267" s="9"/>
      <c r="K267" s="9"/>
      <c r="L267" s="8"/>
      <c r="M267" s="5">
        <v>200</v>
      </c>
    </row>
    <row r="268" spans="1:15" s="1" customFormat="1" ht="12.75" customHeight="1">
      <c r="A268" s="6" t="s">
        <v>100</v>
      </c>
      <c r="B268" s="7"/>
      <c r="C268" s="9"/>
      <c r="D268" s="9"/>
      <c r="E268" s="9"/>
      <c r="F268" s="9"/>
      <c r="G268" s="9"/>
      <c r="H268" s="9"/>
      <c r="I268" s="9"/>
      <c r="J268" s="9"/>
      <c r="K268" s="9"/>
      <c r="L268" s="8"/>
      <c r="M268" s="5">
        <v>200</v>
      </c>
      <c r="O268" s="569"/>
    </row>
    <row r="269" spans="1:15" s="1" customFormat="1" ht="12.75" customHeight="1">
      <c r="A269" s="6" t="s">
        <v>101</v>
      </c>
      <c r="B269" s="7"/>
      <c r="C269" s="9"/>
      <c r="D269" s="9"/>
      <c r="E269" s="9"/>
      <c r="F269" s="9"/>
      <c r="G269" s="9"/>
      <c r="H269" s="9"/>
      <c r="I269" s="9"/>
      <c r="J269" s="9"/>
      <c r="K269" s="9"/>
      <c r="L269" s="8"/>
      <c r="M269" s="5">
        <v>200</v>
      </c>
      <c r="O269" s="569"/>
    </row>
    <row r="270" spans="1:15" s="1" customFormat="1" ht="6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4"/>
      <c r="O270" s="569"/>
    </row>
  </sheetData>
  <sheetProtection/>
  <printOptions/>
  <pageMargins left="0.5511811023622047" right="0.5511811023622047" top="0.1968503937007874" bottom="0.31496062992125984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20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2021-04-25T21:51:07Z</cp:lastPrinted>
  <dcterms:created xsi:type="dcterms:W3CDTF">2002-01-17T08:04:50Z</dcterms:created>
  <dcterms:modified xsi:type="dcterms:W3CDTF">2024-01-20T10:51:36Z</dcterms:modified>
  <cp:category/>
  <cp:version/>
  <cp:contentType/>
  <cp:contentStatus/>
</cp:coreProperties>
</file>